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USallau\AppData\Local\Microsoft\Windows\INetCache\Content.Outlook\5QXRAR23\"/>
    </mc:Choice>
  </mc:AlternateContent>
  <xr:revisionPtr revIDLastSave="0" documentId="8_{FFE17351-5A8B-4979-A1CF-E13823C4298D}" xr6:coauthVersionLast="36" xr6:coauthVersionMax="36" xr10:uidLastSave="{00000000-0000-0000-0000-000000000000}"/>
  <bookViews>
    <workbookView xWindow="0" yWindow="0" windowWidth="19008" windowHeight="8652" firstSheet="2" activeTab="8" xr2:uid="{893B95B7-7AD1-45D3-8240-5DC48FEEFDA8}"/>
  </bookViews>
  <sheets>
    <sheet name="PHC MANDERA" sheetId="1" r:id="rId1"/>
    <sheet name="PHC DAGAWA" sheetId="2" r:id="rId2"/>
    <sheet name="PHC DALLATU" sheetId="3" r:id="rId3"/>
    <sheet name="PHC GUMBI" sheetId="4" r:id="rId4"/>
    <sheet name="PHC TAMBUWAL" sheetId="5" r:id="rId5"/>
    <sheet name="PHC GWADABAWA" sheetId="6" r:id="rId6"/>
    <sheet name="PHC SADE" sheetId="7" r:id="rId7"/>
    <sheet name="PHC MISAU" sheetId="8" r:id="rId8"/>
    <sheet name="PHC UDUBO" sheetId="9" r:id="rId9"/>
    <sheet name="PHC GALDIMARI" sheetId="11" r:id="rId10"/>
    <sheet name="PHC BARAZA" sheetId="10" r:id="rId11"/>
    <sheet name="PHC LARISKI"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0" i="3" l="1"/>
  <c r="F221" i="3"/>
  <c r="F219" i="3"/>
  <c r="F218" i="3"/>
  <c r="F217" i="3"/>
  <c r="F216" i="3"/>
  <c r="F215" i="3"/>
  <c r="F214" i="3"/>
  <c r="F222" i="3" s="1"/>
  <c r="F204" i="3"/>
  <c r="F205" i="3" s="1"/>
  <c r="F210" i="3" s="1"/>
  <c r="C203" i="3"/>
  <c r="C201" i="3"/>
  <c r="C188" i="3"/>
  <c r="F178" i="3"/>
  <c r="F208" i="3" s="1"/>
  <c r="F173" i="3"/>
  <c r="F174" i="3" s="1"/>
  <c r="F207" i="3" s="1"/>
  <c r="C172" i="3"/>
  <c r="C170" i="3"/>
  <c r="C168" i="3"/>
  <c r="C166" i="3"/>
  <c r="C163" i="3"/>
  <c r="C197" i="3" s="1"/>
  <c r="C199" i="3" s="1"/>
  <c r="C162" i="3"/>
  <c r="F231" i="1"/>
  <c r="F230" i="1"/>
  <c r="F229" i="1"/>
  <c r="F228" i="1"/>
  <c r="F227" i="1"/>
  <c r="F226" i="1"/>
  <c r="F225" i="1"/>
  <c r="F224" i="1"/>
  <c r="F232" i="1" s="1"/>
  <c r="F214" i="1"/>
  <c r="F215" i="1" s="1"/>
  <c r="F220" i="1" s="1"/>
  <c r="C213" i="1"/>
  <c r="C211" i="1"/>
  <c r="C198" i="1"/>
  <c r="F188" i="1"/>
  <c r="F218" i="1" s="1"/>
  <c r="F183" i="1"/>
  <c r="F184" i="1" s="1"/>
  <c r="F217" i="1" s="1"/>
  <c r="C182" i="1"/>
  <c r="C180" i="1"/>
  <c r="C178" i="1"/>
  <c r="C176" i="1"/>
  <c r="C173" i="1"/>
  <c r="C207" i="1" s="1"/>
  <c r="C209" i="1" s="1"/>
  <c r="C172" i="1"/>
  <c r="F206" i="12"/>
  <c r="F204" i="12"/>
  <c r="F203" i="12"/>
  <c r="F202" i="12"/>
  <c r="F201" i="12"/>
  <c r="F200" i="12"/>
  <c r="F190" i="12"/>
  <c r="F191" i="12" s="1"/>
  <c r="F196" i="12" s="1"/>
  <c r="C189" i="12"/>
  <c r="C187" i="12"/>
  <c r="C174" i="12"/>
  <c r="F164" i="12"/>
  <c r="F194" i="12" s="1"/>
  <c r="F159" i="12"/>
  <c r="F160" i="12" s="1"/>
  <c r="F193" i="12" s="1"/>
  <c r="C158" i="12"/>
  <c r="C156" i="12"/>
  <c r="C154" i="12"/>
  <c r="C152" i="12"/>
  <c r="C149" i="12"/>
  <c r="C183" i="12" s="1"/>
  <c r="C185" i="12" s="1"/>
  <c r="C148" i="12"/>
  <c r="F210" i="7"/>
  <c r="F211" i="7"/>
  <c r="F209" i="7"/>
  <c r="F208" i="7"/>
  <c r="F207" i="7"/>
  <c r="F206" i="7"/>
  <c r="F205" i="7"/>
  <c r="F204" i="7"/>
  <c r="F194" i="7"/>
  <c r="F195" i="7" s="1"/>
  <c r="F200" i="7" s="1"/>
  <c r="C193" i="7"/>
  <c r="C191" i="7"/>
  <c r="C178" i="7"/>
  <c r="F168" i="7"/>
  <c r="F198" i="7" s="1"/>
  <c r="F163" i="7"/>
  <c r="F164" i="7" s="1"/>
  <c r="F197" i="7" s="1"/>
  <c r="C162" i="7"/>
  <c r="C160" i="7"/>
  <c r="C158" i="7"/>
  <c r="C156" i="7"/>
  <c r="C153" i="7"/>
  <c r="C187" i="7" s="1"/>
  <c r="C189" i="7" s="1"/>
  <c r="C152" i="7"/>
  <c r="C34" i="8"/>
  <c r="C39" i="9"/>
  <c r="C147" i="10"/>
  <c r="C148" i="10"/>
  <c r="C151" i="10"/>
  <c r="C153" i="10"/>
  <c r="C155" i="10"/>
  <c r="C157" i="10"/>
  <c r="F158" i="10"/>
  <c r="F159" i="10" s="1"/>
  <c r="F192" i="10" s="1"/>
  <c r="F163" i="10"/>
  <c r="F179" i="10" s="1"/>
  <c r="F194" i="10" s="1"/>
  <c r="C173" i="10"/>
  <c r="C182" i="10"/>
  <c r="C184" i="10" s="1"/>
  <c r="C186" i="10"/>
  <c r="C188" i="10"/>
  <c r="F189" i="10"/>
  <c r="F190" i="10" s="1"/>
  <c r="F195" i="10" s="1"/>
  <c r="F193" i="11"/>
  <c r="F194" i="11" s="1"/>
  <c r="F199" i="11" s="1"/>
  <c r="C192" i="11"/>
  <c r="C190" i="11"/>
  <c r="C177" i="11"/>
  <c r="F167" i="11"/>
  <c r="F197" i="11" s="1"/>
  <c r="F162" i="11"/>
  <c r="F163" i="11" s="1"/>
  <c r="F196" i="11" s="1"/>
  <c r="C161" i="11"/>
  <c r="C159" i="11"/>
  <c r="C157" i="11"/>
  <c r="C155" i="11"/>
  <c r="C152" i="11"/>
  <c r="C186" i="11" s="1"/>
  <c r="C188" i="11" s="1"/>
  <c r="C151" i="11"/>
  <c r="F194" i="9"/>
  <c r="F195" i="9" s="1"/>
  <c r="F200" i="9" s="1"/>
  <c r="C193" i="9"/>
  <c r="C191" i="9"/>
  <c r="C178" i="9"/>
  <c r="F168" i="9"/>
  <c r="F198" i="9" s="1"/>
  <c r="F163" i="9"/>
  <c r="F164" i="9" s="1"/>
  <c r="F197" i="9" s="1"/>
  <c r="C162" i="9"/>
  <c r="C160" i="9"/>
  <c r="C158" i="9"/>
  <c r="C156" i="9"/>
  <c r="C153" i="9"/>
  <c r="C187" i="9" s="1"/>
  <c r="C189" i="9" s="1"/>
  <c r="C152" i="9"/>
  <c r="F203" i="6"/>
  <c r="F204" i="6" s="1"/>
  <c r="F209" i="6" s="1"/>
  <c r="C202" i="6"/>
  <c r="C200" i="6"/>
  <c r="C187" i="6"/>
  <c r="F177" i="6"/>
  <c r="F193" i="6" s="1"/>
  <c r="F208" i="6" s="1"/>
  <c r="F172" i="6"/>
  <c r="F173" i="6" s="1"/>
  <c r="F206" i="6" s="1"/>
  <c r="C171" i="6"/>
  <c r="C169" i="6"/>
  <c r="C167" i="6"/>
  <c r="C165" i="6"/>
  <c r="C162" i="6"/>
  <c r="C196" i="6" s="1"/>
  <c r="C198" i="6" s="1"/>
  <c r="C161" i="6"/>
  <c r="F203" i="5"/>
  <c r="F204" i="5" s="1"/>
  <c r="F209" i="5" s="1"/>
  <c r="C202" i="5"/>
  <c r="C200" i="5"/>
  <c r="C187" i="5"/>
  <c r="F177" i="5"/>
  <c r="F207" i="5" s="1"/>
  <c r="F172" i="5"/>
  <c r="F173" i="5" s="1"/>
  <c r="F206" i="5" s="1"/>
  <c r="C171" i="5"/>
  <c r="C169" i="5"/>
  <c r="C167" i="5"/>
  <c r="C165" i="5"/>
  <c r="C162" i="5"/>
  <c r="C196" i="5" s="1"/>
  <c r="C198" i="5" s="1"/>
  <c r="C161" i="5"/>
  <c r="F203" i="4"/>
  <c r="F204" i="4" s="1"/>
  <c r="F209" i="4" s="1"/>
  <c r="C202" i="4"/>
  <c r="C200" i="4"/>
  <c r="C187" i="4"/>
  <c r="F177" i="4"/>
  <c r="F207" i="4" s="1"/>
  <c r="F172" i="4"/>
  <c r="F173" i="4" s="1"/>
  <c r="F206" i="4" s="1"/>
  <c r="C171" i="4"/>
  <c r="C169" i="4"/>
  <c r="C167" i="4"/>
  <c r="C165" i="4"/>
  <c r="C162" i="4"/>
  <c r="C196" i="4" s="1"/>
  <c r="C198" i="4" s="1"/>
  <c r="C161" i="4"/>
  <c r="F204" i="2"/>
  <c r="F205" i="2" s="1"/>
  <c r="F210" i="2" s="1"/>
  <c r="C203" i="2"/>
  <c r="C201" i="2"/>
  <c r="C188" i="2"/>
  <c r="F178" i="2"/>
  <c r="F208" i="2" s="1"/>
  <c r="F173" i="2"/>
  <c r="F174" i="2" s="1"/>
  <c r="F207" i="2" s="1"/>
  <c r="C172" i="2"/>
  <c r="C170" i="2"/>
  <c r="C168" i="2"/>
  <c r="C166" i="2"/>
  <c r="C163" i="2"/>
  <c r="C197" i="2" s="1"/>
  <c r="C199" i="2" s="1"/>
  <c r="C162" i="2"/>
  <c r="F194" i="3" l="1"/>
  <c r="F209" i="3" s="1"/>
  <c r="F212" i="3" s="1"/>
  <c r="F204" i="1"/>
  <c r="F219" i="1" s="1"/>
  <c r="F222" i="1" s="1"/>
  <c r="F180" i="12"/>
  <c r="F195" i="12" s="1"/>
  <c r="F198" i="12" s="1"/>
  <c r="F184" i="7"/>
  <c r="F199" i="7" s="1"/>
  <c r="F202" i="7" s="1"/>
  <c r="F193" i="10"/>
  <c r="F197" i="10" s="1"/>
  <c r="F183" i="11"/>
  <c r="F198" i="11" s="1"/>
  <c r="F201" i="11" s="1"/>
  <c r="F184" i="9"/>
  <c r="F199" i="9" s="1"/>
  <c r="F202" i="9" s="1"/>
  <c r="F207" i="6"/>
  <c r="F211" i="6" s="1"/>
  <c r="F193" i="5"/>
  <c r="F208" i="5" s="1"/>
  <c r="F211" i="5" s="1"/>
  <c r="F193" i="4"/>
  <c r="F208" i="4" s="1"/>
  <c r="F211" i="4" s="1"/>
  <c r="F194" i="2"/>
  <c r="F209" i="2" s="1"/>
  <c r="F212" i="2" s="1"/>
  <c r="F210" i="9"/>
  <c r="F209" i="11"/>
  <c r="F205" i="10"/>
  <c r="F220" i="6" l="1"/>
  <c r="F220" i="5"/>
  <c r="F220" i="4"/>
  <c r="F221" i="2"/>
  <c r="C32" i="12" l="1"/>
  <c r="C32" i="1"/>
  <c r="C32" i="2"/>
  <c r="C32" i="3"/>
  <c r="C32" i="4"/>
  <c r="C32" i="5"/>
  <c r="C32" i="6"/>
  <c r="C38" i="7"/>
  <c r="C32" i="8"/>
  <c r="C32" i="10"/>
  <c r="C36" i="11"/>
  <c r="F142" i="12" l="1"/>
  <c r="C123" i="12"/>
  <c r="F110" i="12"/>
  <c r="F93" i="12"/>
  <c r="C90" i="12"/>
  <c r="C86" i="12"/>
  <c r="C84" i="12"/>
  <c r="C82" i="12"/>
  <c r="C80" i="12"/>
  <c r="C78" i="12"/>
  <c r="F74" i="12"/>
  <c r="C73" i="12"/>
  <c r="C71" i="12"/>
  <c r="F52" i="12"/>
  <c r="C22" i="12"/>
  <c r="F141" i="10"/>
  <c r="C122" i="10"/>
  <c r="F109" i="10"/>
  <c r="F92" i="10"/>
  <c r="C89" i="10"/>
  <c r="C85" i="10"/>
  <c r="C83" i="10"/>
  <c r="C81" i="10"/>
  <c r="C79" i="10"/>
  <c r="C77" i="10"/>
  <c r="C72" i="10"/>
  <c r="C70" i="10"/>
  <c r="F51" i="10"/>
  <c r="F34" i="10"/>
  <c r="C22" i="10"/>
  <c r="F146" i="9"/>
  <c r="C127" i="9"/>
  <c r="F114" i="9"/>
  <c r="F97" i="9"/>
  <c r="C94" i="9"/>
  <c r="C90" i="9"/>
  <c r="C88" i="9"/>
  <c r="C86" i="9"/>
  <c r="C84" i="9"/>
  <c r="C82" i="9"/>
  <c r="F78" i="9"/>
  <c r="C77" i="9"/>
  <c r="C75" i="9"/>
  <c r="F56" i="9"/>
  <c r="F57" i="9" s="1"/>
  <c r="F205" i="9" s="1"/>
  <c r="F39" i="9"/>
  <c r="C22" i="9"/>
  <c r="F40" i="9"/>
  <c r="F204" i="9" s="1"/>
  <c r="F143" i="8"/>
  <c r="C124" i="8"/>
  <c r="F111" i="8"/>
  <c r="F94" i="8"/>
  <c r="C91" i="8"/>
  <c r="C87" i="8"/>
  <c r="C85" i="8"/>
  <c r="C83" i="8"/>
  <c r="C81" i="8"/>
  <c r="C79" i="8"/>
  <c r="F75" i="8"/>
  <c r="C74" i="8"/>
  <c r="C72" i="8"/>
  <c r="F53" i="8"/>
  <c r="F36" i="8"/>
  <c r="C22" i="8"/>
  <c r="F155" i="6"/>
  <c r="F154" i="6"/>
  <c r="F153" i="6"/>
  <c r="C134" i="6"/>
  <c r="F121" i="6"/>
  <c r="F104" i="6"/>
  <c r="C101" i="6"/>
  <c r="C97" i="6"/>
  <c r="C95" i="6"/>
  <c r="C93" i="6"/>
  <c r="C91" i="6"/>
  <c r="C89" i="6"/>
  <c r="F85" i="6"/>
  <c r="C84" i="6"/>
  <c r="C82" i="6"/>
  <c r="F61" i="6"/>
  <c r="F32" i="6"/>
  <c r="F155" i="4"/>
  <c r="C134" i="4"/>
  <c r="F121" i="4"/>
  <c r="F111" i="4"/>
  <c r="F110" i="4"/>
  <c r="F109" i="4"/>
  <c r="F104" i="4"/>
  <c r="F102" i="4"/>
  <c r="C101" i="4"/>
  <c r="C97" i="4"/>
  <c r="C95" i="4"/>
  <c r="C93" i="4"/>
  <c r="C91" i="4"/>
  <c r="C89" i="4"/>
  <c r="F85" i="4"/>
  <c r="C84" i="4"/>
  <c r="C82" i="4"/>
  <c r="F61" i="4"/>
  <c r="F32" i="4"/>
  <c r="F156" i="3"/>
  <c r="F144" i="3"/>
  <c r="C135" i="3"/>
  <c r="F122" i="3"/>
  <c r="F105" i="3"/>
  <c r="C102" i="3"/>
  <c r="C98" i="3"/>
  <c r="C96" i="3"/>
  <c r="C94" i="3"/>
  <c r="C92" i="3"/>
  <c r="C90" i="3"/>
  <c r="F86" i="3"/>
  <c r="C85" i="3"/>
  <c r="C83" i="3"/>
  <c r="F62" i="3"/>
  <c r="F33" i="3"/>
  <c r="F156" i="2"/>
  <c r="C135" i="2"/>
  <c r="F157" i="2"/>
  <c r="F220" i="2" s="1"/>
  <c r="F122" i="2"/>
  <c r="F105" i="2"/>
  <c r="C102" i="2"/>
  <c r="C98" i="2"/>
  <c r="C96" i="2"/>
  <c r="C94" i="2"/>
  <c r="C92" i="2"/>
  <c r="C90" i="2"/>
  <c r="F86" i="2"/>
  <c r="C85" i="2"/>
  <c r="C83" i="2"/>
  <c r="F62" i="2"/>
  <c r="F33" i="2"/>
  <c r="F46" i="2" l="1"/>
  <c r="F215" i="2" s="1"/>
  <c r="F122" i="4"/>
  <c r="F218" i="4" s="1"/>
  <c r="F33" i="6"/>
  <c r="F213" i="6" s="1"/>
  <c r="F62" i="6"/>
  <c r="F215" i="6" s="1"/>
  <c r="F75" i="12"/>
  <c r="F123" i="2"/>
  <c r="F219" i="2" s="1"/>
  <c r="F34" i="2"/>
  <c r="F214" i="2" s="1"/>
  <c r="F46" i="3"/>
  <c r="F156" i="4"/>
  <c r="F219" i="4" s="1"/>
  <c r="F45" i="6"/>
  <c r="F214" i="6" s="1"/>
  <c r="F122" i="6"/>
  <c r="F218" i="6" s="1"/>
  <c r="F35" i="10"/>
  <c r="F199" i="10" s="1"/>
  <c r="F52" i="10"/>
  <c r="F200" i="10" s="1"/>
  <c r="F93" i="10"/>
  <c r="F202" i="10" s="1"/>
  <c r="F142" i="10"/>
  <c r="F204" i="10" s="1"/>
  <c r="F143" i="12"/>
  <c r="F34" i="3"/>
  <c r="F63" i="3"/>
  <c r="F98" i="9"/>
  <c r="F207" i="9" s="1"/>
  <c r="F36" i="12"/>
  <c r="F53" i="12"/>
  <c r="F111" i="12"/>
  <c r="F45" i="4"/>
  <c r="F214" i="4" s="1"/>
  <c r="F157" i="3"/>
  <c r="F74" i="10"/>
  <c r="F201" i="10" s="1"/>
  <c r="F33" i="4"/>
  <c r="F213" i="4" s="1"/>
  <c r="F156" i="6"/>
  <c r="F219" i="6" s="1"/>
  <c r="F37" i="8"/>
  <c r="F146" i="8" s="1"/>
  <c r="F54" i="8"/>
  <c r="F147" i="8" s="1"/>
  <c r="F62" i="4"/>
  <c r="F215" i="4" s="1"/>
  <c r="F63" i="2"/>
  <c r="F216" i="2" s="1"/>
  <c r="F144" i="8"/>
  <c r="F151" i="8" s="1"/>
  <c r="F110" i="10"/>
  <c r="F203" i="10" s="1"/>
  <c r="F115" i="9"/>
  <c r="F208" i="9" s="1"/>
  <c r="F147" i="9"/>
  <c r="F209" i="9" s="1"/>
  <c r="F112" i="8"/>
  <c r="F150" i="8" s="1"/>
  <c r="F94" i="12"/>
  <c r="F79" i="9"/>
  <c r="F206" i="9" s="1"/>
  <c r="F76" i="8"/>
  <c r="F148" i="8" s="1"/>
  <c r="F95" i="8"/>
  <c r="F149" i="8" s="1"/>
  <c r="F86" i="6"/>
  <c r="F216" i="6" s="1"/>
  <c r="F105" i="6"/>
  <c r="F217" i="6" s="1"/>
  <c r="F105" i="4"/>
  <c r="F217" i="4" s="1"/>
  <c r="F86" i="4"/>
  <c r="F216" i="4" s="1"/>
  <c r="F123" i="3"/>
  <c r="F106" i="3"/>
  <c r="F87" i="3"/>
  <c r="F87" i="2"/>
  <c r="F217" i="2" s="1"/>
  <c r="F106" i="2"/>
  <c r="F218" i="2" s="1"/>
  <c r="F211" i="9" l="1"/>
  <c r="F206" i="10"/>
  <c r="F205" i="12"/>
  <c r="F207" i="12" s="1"/>
  <c r="F153" i="8"/>
  <c r="F221" i="4"/>
  <c r="F222" i="2"/>
  <c r="F155" i="5" l="1"/>
  <c r="F151" i="5"/>
  <c r="C134" i="5"/>
  <c r="F121" i="5"/>
  <c r="F104" i="5"/>
  <c r="C101" i="5"/>
  <c r="C95" i="5"/>
  <c r="F85" i="5"/>
  <c r="C84" i="5"/>
  <c r="C82" i="5"/>
  <c r="F61" i="5"/>
  <c r="F32" i="5"/>
  <c r="F156" i="5" l="1"/>
  <c r="F219" i="5" s="1"/>
  <c r="F45" i="5"/>
  <c r="F214" i="5" s="1"/>
  <c r="F62" i="5"/>
  <c r="F215" i="5" s="1"/>
  <c r="F122" i="5"/>
  <c r="F218" i="5" s="1"/>
  <c r="F86" i="5"/>
  <c r="F216" i="5" s="1"/>
  <c r="F33" i="5"/>
  <c r="F213" i="5" s="1"/>
  <c r="F105" i="5"/>
  <c r="F217" i="5" s="1"/>
  <c r="F221" i="5" l="1"/>
  <c r="F46" i="1" l="1"/>
  <c r="F160" i="1" s="1"/>
  <c r="F145" i="11" l="1"/>
  <c r="C126" i="11"/>
  <c r="F113" i="11"/>
  <c r="F96" i="11"/>
  <c r="C93" i="11"/>
  <c r="C89" i="11"/>
  <c r="C87" i="11"/>
  <c r="C85" i="11"/>
  <c r="C83" i="11"/>
  <c r="C81" i="11"/>
  <c r="F77" i="11"/>
  <c r="C76" i="11"/>
  <c r="C74" i="11"/>
  <c r="C61" i="11"/>
  <c r="C59" i="11"/>
  <c r="F55" i="11"/>
  <c r="F38" i="11"/>
  <c r="C22" i="11"/>
  <c r="F146" i="7"/>
  <c r="C127" i="7"/>
  <c r="F114" i="7"/>
  <c r="F97" i="7"/>
  <c r="C94" i="7"/>
  <c r="C90" i="7"/>
  <c r="C88" i="7"/>
  <c r="C86" i="7"/>
  <c r="C84" i="7"/>
  <c r="C82" i="7"/>
  <c r="F78" i="7"/>
  <c r="C77" i="7"/>
  <c r="C75" i="7"/>
  <c r="F56" i="7"/>
  <c r="F39" i="7"/>
  <c r="C22" i="7"/>
  <c r="F156" i="1"/>
  <c r="C135" i="1"/>
  <c r="F122" i="1"/>
  <c r="F105" i="1"/>
  <c r="C102" i="1"/>
  <c r="C98" i="1"/>
  <c r="C96" i="1"/>
  <c r="C94" i="1"/>
  <c r="C92" i="1"/>
  <c r="C90" i="1"/>
  <c r="F86" i="1"/>
  <c r="F62" i="1"/>
  <c r="F33" i="1"/>
  <c r="F40" i="7" l="1"/>
  <c r="F39" i="11"/>
  <c r="F203" i="11" s="1"/>
  <c r="F114" i="11"/>
  <c r="F207" i="11" s="1"/>
  <c r="F146" i="11"/>
  <c r="F208" i="11" s="1"/>
  <c r="F56" i="11"/>
  <c r="F204" i="11" s="1"/>
  <c r="F57" i="7"/>
  <c r="F115" i="7"/>
  <c r="F147" i="7"/>
  <c r="F123" i="1"/>
  <c r="F164" i="1" s="1"/>
  <c r="F34" i="1"/>
  <c r="F159" i="1" s="1"/>
  <c r="F157" i="1"/>
  <c r="F165" i="1" s="1"/>
  <c r="F97" i="11"/>
  <c r="F206" i="11" s="1"/>
  <c r="F78" i="11"/>
  <c r="F205" i="11" s="1"/>
  <c r="F98" i="7"/>
  <c r="F79" i="7"/>
  <c r="F63" i="1"/>
  <c r="F161" i="1" s="1"/>
  <c r="C83" i="1"/>
  <c r="F106" i="1"/>
  <c r="F163" i="1" s="1"/>
  <c r="C85" i="1"/>
  <c r="F210" i="11" l="1"/>
  <c r="F87" i="1"/>
  <c r="F162" i="1" s="1"/>
  <c r="F167" i="1" s="1"/>
</calcChain>
</file>

<file path=xl/sharedStrings.xml><?xml version="1.0" encoding="utf-8"?>
<sst xmlns="http://schemas.openxmlformats.org/spreadsheetml/2006/main" count="3439" uniqueCount="212">
  <si>
    <t>S/N</t>
  </si>
  <si>
    <t>DESCRIPTION OF ITEM</t>
  </si>
  <si>
    <t>QTY</t>
  </si>
  <si>
    <t>UNIT</t>
  </si>
  <si>
    <t>RATE</t>
  </si>
  <si>
    <t>AMOUNT</t>
  </si>
  <si>
    <t>PRELIMINARIES</t>
  </si>
  <si>
    <t>a</t>
  </si>
  <si>
    <t>Allow for the initial mobilisation to site and final demobilisation</t>
  </si>
  <si>
    <t>item</t>
  </si>
  <si>
    <t>b</t>
  </si>
  <si>
    <t>Allow for the fabrication of signpost using 2mm thick metal sheet, 50x75mm rectangular pipe framing in both faces, 75mm diameter, 1800mm high G.I pipe stand and installation into a pit of 600mm depth with mass concrete of ratio 1:3:6 as approved.</t>
  </si>
  <si>
    <t>No</t>
  </si>
  <si>
    <t>c</t>
  </si>
  <si>
    <t>Provide and install high quality demountable pedal operated hand washing station as in the design provided with Plan Logo and Donor Logo as approved by the Engr</t>
  </si>
  <si>
    <t>DEMOLITIONS AND ALTERATIONS</t>
  </si>
  <si>
    <t>e</t>
  </si>
  <si>
    <t>Allow a provisional sum for the removal of damaged doors measuring 1200mmX2100mm deposit off site appropriately</t>
  </si>
  <si>
    <t>f</t>
  </si>
  <si>
    <t>Allow a provisional sum for the removal of damaged doors measuring 750mmX2100mm deposit off site appropriately</t>
  </si>
  <si>
    <t>h</t>
  </si>
  <si>
    <t xml:space="preserve">Allow a provisional sum for the removal of damaged windows measuring 1200mmX1200mm </t>
  </si>
  <si>
    <t>j</t>
  </si>
  <si>
    <t xml:space="preserve">Allow a provisional sum for the removal of damaged windows measuring 600mmX600mm </t>
  </si>
  <si>
    <t>k</t>
  </si>
  <si>
    <t>Allow for the treatment of vertical cracks using cut 300mm long Y12 inserted at 300mm centres, rendered and plastered with appropriate cement and sand mixture of ratio 1:4, rendered smooth.</t>
  </si>
  <si>
    <t>M</t>
  </si>
  <si>
    <t>n</t>
  </si>
  <si>
    <t>Allow for the careful removal of damaged fascia board, and deposit debris carry off-site</t>
  </si>
  <si>
    <t xml:space="preserve">                                 To Collection</t>
  </si>
  <si>
    <t xml:space="preserve">ROOFING WORKS </t>
  </si>
  <si>
    <t>ROOF COVERING</t>
  </si>
  <si>
    <t>0.55mm flagspan deep trough 5 profile or other equal</t>
  </si>
  <si>
    <t xml:space="preserve">and approved coloured aluminium corrugated </t>
  </si>
  <si>
    <t>roofing sheets with one and a half corrugation side</t>
  </si>
  <si>
    <t>laps and 300mm end laps and  fixed in accordance</t>
  </si>
  <si>
    <t>with manufacturers instruction (measured nett)</t>
  </si>
  <si>
    <t>to timber purlins at 1200mm centres including</t>
  </si>
  <si>
    <t>coating all surfaces in contact with other materials</t>
  </si>
  <si>
    <t>with bitumenous paint</t>
  </si>
  <si>
    <r>
      <t>M</t>
    </r>
    <r>
      <rPr>
        <vertAlign val="superscript"/>
        <sz val="10"/>
        <rFont val="Arial"/>
        <family val="2"/>
      </rPr>
      <t>2</t>
    </r>
  </si>
  <si>
    <t>Replacement of eaves angle</t>
  </si>
  <si>
    <t>25 x 300mm chamfered and planed softwood fascia boards</t>
  </si>
  <si>
    <t>d</t>
  </si>
  <si>
    <r>
      <t xml:space="preserve">Allow for installation of PVC - Polyvinyl Chloride ceiling sheets for </t>
    </r>
    <r>
      <rPr>
        <b/>
        <sz val="10"/>
        <rFont val="Arial"/>
        <family val="2"/>
      </rPr>
      <t>internal soffit and external</t>
    </r>
    <r>
      <rPr>
        <sz val="10"/>
        <rFont val="Arial"/>
        <family val="2"/>
      </rPr>
      <t xml:space="preserve"> overhangs</t>
    </r>
  </si>
  <si>
    <t>DOORS &amp; WINDOWS/PARTITIONS</t>
  </si>
  <si>
    <t>DOORS</t>
  </si>
  <si>
    <t>Allow for supply and Installation of high quality american steel doors, measuring 1200mmx2100mm as approved by the Engr.</t>
  </si>
  <si>
    <t>Allow for supply and Installation of high quality american steel doors, measuring 750mmx2100mm as approved by the Engr.</t>
  </si>
  <si>
    <t>WINDOWS</t>
  </si>
  <si>
    <t xml:space="preserve">Supply and fix approved high quality </t>
  </si>
  <si>
    <t>Iron mongery windows and all</t>
  </si>
  <si>
    <t>ironmongery required  including assembly of</t>
  </si>
  <si>
    <t>components parts plugging  and screwing frame to</t>
  </si>
  <si>
    <t xml:space="preserve"> blockwork or concrete work and pointing all </t>
  </si>
  <si>
    <t>round the edges in approved  mastic sealant</t>
  </si>
  <si>
    <t>Alluminium casement pannelled windows measuring 1200mmX1200mm high complete with insect screen.</t>
  </si>
  <si>
    <t>Alluminium casement pannelled windows measuring 600mmX600mm high complete with insect screen.</t>
  </si>
  <si>
    <t>Allow for supply and installation of burglar-proofing on all windows sizes 1200mmX1200mm</t>
  </si>
  <si>
    <t>Allow for supply and installation of burglar-proofing on all windows sizes 600mmX600mm</t>
  </si>
  <si>
    <t>WALL FINISHINGS AND PAINTING WORKS</t>
  </si>
  <si>
    <t>WALL FINISHES</t>
  </si>
  <si>
    <t>Apply one prime coat and two finishing coats of approved CAPLUX or FINECOAT emulsion paint on entire rendered building fabric internally from +2100mm from the ground floor level to headroom level, as approved by the Engr.</t>
  </si>
  <si>
    <t>Apply one prime coat and one finishing coats of approved gloss paint on entire rendered building fabric internally from ground floor level to lintel level of (+2100mm) as approved by the Engr.</t>
  </si>
  <si>
    <t>Apply one prime coat and two finishing coats of approved CAPLUX or FINECOAT emulsion paint on entire rendered building fabric externally from 1200mm to 2600mm height, as approved by the Engr.</t>
  </si>
  <si>
    <t>Apply one prime coat and one finishing coats of approved gloss paint on entire rendered building fabric externally from ground floor level  level 1200mm and 600mm from ceiling level (including placement of Plan and Donor logo) as approved by the Engr.</t>
  </si>
  <si>
    <t>Apply one prime coat and two finishing coats of approved CAPLUX or FINECOAT emulsion paint on entire rendered perimeter fencing fabric internally and externally (including placement of Plan and Donor logo) as approved by the Engr.</t>
  </si>
  <si>
    <t>g</t>
  </si>
  <si>
    <t>Apply one prime coat and one finishing coats of approved gloss paint on entire wooden surface, as approved by the Engr.</t>
  </si>
  <si>
    <t xml:space="preserve">Allow for the replacement of the facility gate with pedestrian door attached. </t>
  </si>
  <si>
    <t>Sum</t>
  </si>
  <si>
    <t>ELECTRICAL WORKS (all provisional)</t>
  </si>
  <si>
    <t xml:space="preserve">ABB miniature circuit breaker D4: 100A 4ways, including general electrical works, DB re-wiring and maintenance </t>
  </si>
  <si>
    <t>sum</t>
  </si>
  <si>
    <t>GENERAL LIGHTING</t>
  </si>
  <si>
    <t>Lighting points internally</t>
  </si>
  <si>
    <t>Lighting points externally</t>
  </si>
  <si>
    <t>Lighting points externally on perimeter fence</t>
  </si>
  <si>
    <t>Wall switch; 2-way</t>
  </si>
  <si>
    <t xml:space="preserve">Ceiling fan </t>
  </si>
  <si>
    <t>UPGRADING OF GENDER-RESPONSIVE VENTILATED IMPROVED PIT LATRINE &amp; GENERAL PLUMBING WORKS</t>
  </si>
  <si>
    <t>Plain in-situ concrete (1:3:6- 40mm aggt) in:</t>
  </si>
  <si>
    <t>RC soakaway cover (100mm thick)</t>
  </si>
  <si>
    <t>M3</t>
  </si>
  <si>
    <t>RC inspection chamber cover (75mm thick)</t>
  </si>
  <si>
    <t>&lt;10 degrees concrete ramp measuring 1200mmX2400mm to ease accesibility for PLWDs</t>
  </si>
  <si>
    <t>100mm diameter uPVC soil and vent pipe 3000mm high with and including wire balloon grating.</t>
  </si>
  <si>
    <t>Provide and install high quality fabricated metal doors (mea. 750X2100mm) with all necessary locks</t>
  </si>
  <si>
    <t>Provide and install high quality fabricated projected metal windows (mea. 600X600mm) with all necessary locks</t>
  </si>
  <si>
    <t>p</t>
  </si>
  <si>
    <t>Apply one prime coat and two finishing coats of approved CAPLUX or FINECOAT emulsion paint on entire rendered building fabric internally from the ground floor level to headroom level, as approved by the Engr.</t>
  </si>
  <si>
    <t>r</t>
  </si>
  <si>
    <t>Apply one prime coat and two finishing coats of approved CAPLUX or FINECOAT emulsion paint on entire rendered building fabric externally as approved by the Engr with plan visibility and Donor logo</t>
  </si>
  <si>
    <t>PLUMBING WORKS</t>
  </si>
  <si>
    <t>u</t>
  </si>
  <si>
    <t xml:space="preserve">Allow for the refurbishment and re-painting of the existing 30,000 litres steel storage tank and stanchions with plan visibilty and Donor logo </t>
  </si>
  <si>
    <t>v</t>
  </si>
  <si>
    <t>Allow for the water reticulation/networking for a distance not exceeding 100,000mm from main source to the facility building and Gender responsive latrine using 2'' PVC pipes with all plumbing accessories necessary for full reticulation</t>
  </si>
  <si>
    <t>w</t>
  </si>
  <si>
    <t xml:space="preserve">Allow for the construction of water collection points with four taps heads </t>
  </si>
  <si>
    <t>S U M M A R Y</t>
  </si>
  <si>
    <t>ELEMENT NO. 1 -  Preliminaries</t>
  </si>
  <si>
    <t xml:space="preserve">ELEMENT NO. 2 -  Roofing </t>
  </si>
  <si>
    <t>ELEMENT NO. 3 -  Doors, Windows and Partitioning</t>
  </si>
  <si>
    <t>ELEMENT NO. 4 -  Finishing and Painting Works</t>
  </si>
  <si>
    <t>ELEMENT NO. 5 -  Electrical Works</t>
  </si>
  <si>
    <t>ELEMENT NO. 6 -  VIP Latrine/Plumbing Works</t>
  </si>
  <si>
    <t>TOTAL</t>
  </si>
  <si>
    <t xml:space="preserve">PHC </t>
  </si>
  <si>
    <t>y</t>
  </si>
  <si>
    <t>Allow for the supply and install toilets squat water systems with all accessories</t>
  </si>
  <si>
    <t>FLOOR FINISHES</t>
  </si>
  <si>
    <t>TILLING WORKS</t>
  </si>
  <si>
    <t xml:space="preserve">    </t>
  </si>
  <si>
    <t>STONE/CONCRETE/QUARRY/CERAMIC TILING/MOSAIC</t>
  </si>
  <si>
    <t/>
  </si>
  <si>
    <t>Unglazed vitrified tiling in cement and sand mortar on and including screeded bed and pointing in matching cement</t>
  </si>
  <si>
    <t>Floors</t>
  </si>
  <si>
    <t>400 x 400 x 8 thick tiles to falls only not exceeding 15 degrees from horizontal-PHCC wards, office and veranda.</t>
  </si>
  <si>
    <r>
      <t>m</t>
    </r>
    <r>
      <rPr>
        <vertAlign val="superscript"/>
        <sz val="10"/>
        <rFont val="Arial"/>
        <family val="2"/>
      </rPr>
      <t>2</t>
    </r>
  </si>
  <si>
    <t>ELEMENT NO. 2 -  Floor Finishes</t>
  </si>
  <si>
    <t>Allow for supply and Installation of high quality american steel double door, measuring 1200mmx2100mm as approved by the Engr.</t>
  </si>
  <si>
    <t xml:space="preserve">Allow for the replacement of the facility gate with pedestrian door attached including the replacement of fencing wall burgalries </t>
  </si>
  <si>
    <t>Allow for the water reticulation/networking for a distance not exceeding 1000mm from main source to the facility building and Gender responsive latrine using 2'' PVC pipes with all plumbing accessories necessary for full reticulation</t>
  </si>
  <si>
    <t>Allow for the fabrication of signpost using 2mm thick metal sheet, 50x75mm rectangular pipe framing in both faces, 75mm diameter, 1800mm high G.I pipe stand and installation into a pit of 600mm depth with mass concrete of ratio 1:3:6 and inscription of offices renaming as approved.</t>
  </si>
  <si>
    <t xml:space="preserve">Cleaning and maintenance of terrazo flooring in the existing wards and offices. </t>
  </si>
  <si>
    <t xml:space="preserve">Allow for the reconstruction of inspection chmabers and soakway for de-silting/dislodging of 6nos inspection chambers (mea. 600X600mm) and 2 nos soakaway pits (mea. 2000X2000mm) </t>
  </si>
  <si>
    <t xml:space="preserve">ELEMENT NO. 3 -  Roofing </t>
  </si>
  <si>
    <t>ELEMENT NO. 4 -  Doors, Windows and Partitioning</t>
  </si>
  <si>
    <t>ELEMENT NO. 5 -  Finishing and Painting Works</t>
  </si>
  <si>
    <t>ELEMENT NO. 6 -  Electrical Works</t>
  </si>
  <si>
    <t>ELEMENT NO. 7 -  VIP Latrine/Plumbing Works</t>
  </si>
  <si>
    <t>Allow for maintenance, install and supply of high quality american steel doors, measuring 1200mmx2100mm as approved by the Engr.</t>
  </si>
  <si>
    <t xml:space="preserve">Allow for reconstruction of de-silting/dislodging of 6nos inspection chambers (mea. 600X600mm) and 2 nos soakaway pits (mea. 2000X2000mm) </t>
  </si>
  <si>
    <t xml:space="preserve">Cleaning and maintenance of terrazo/Tiling flooring in the existing wards and offices. </t>
  </si>
  <si>
    <t xml:space="preserve"> </t>
  </si>
  <si>
    <t>m</t>
  </si>
  <si>
    <t xml:space="preserve">Allow for the renovation of adolsecent friendly corner in the facility </t>
  </si>
  <si>
    <t>m2</t>
  </si>
  <si>
    <t xml:space="preserve">Allow for the hacking and re-tiling of the facility floor </t>
  </si>
  <si>
    <t>m3</t>
  </si>
  <si>
    <t xml:space="preserve">&lt;10 degrees concrete ramp measuring 1200mmX2400mm to ease accesibility for PLWDs attached with metal handrail </t>
  </si>
  <si>
    <t>Allow for Replacement and Treatment of roof covering leakages</t>
  </si>
  <si>
    <t>Allow for replacement and Treatment of roof covering leakages</t>
  </si>
  <si>
    <t>Allow for replaamcent and Treatment of roof covering leakages</t>
  </si>
  <si>
    <t>Allow for replacement Treatment of roof covering leakages</t>
  </si>
  <si>
    <t>Allow for repalcment and Treatment of roof covering leakages</t>
  </si>
  <si>
    <t>Allow for replacment and Treatment of roof covering leakages</t>
  </si>
  <si>
    <t>Prepare and render good affected building fabric and wall fencing by applying smooth rendering scraping-off weak paint from damp soffits of walls, fill up all screw holes and prepare surface to receive new painting works internally and externally</t>
  </si>
  <si>
    <t xml:space="preserve">                                DESCRIPTION OF ITEM</t>
  </si>
  <si>
    <t>To Collection</t>
  </si>
  <si>
    <t>BLOCKWORK &amp; CONCRETE WORKS</t>
  </si>
  <si>
    <t>Hollow sandcrete blockwork in cement and sand (1:6) in stretcher bond in:</t>
  </si>
  <si>
    <t>225X225X450mm thick in sub-structure</t>
  </si>
  <si>
    <t>225X225X450mm thick in super-structure</t>
  </si>
  <si>
    <t>Insitu concrete (1:3:6 of 19mm aggregate).</t>
  </si>
  <si>
    <r>
      <t xml:space="preserve">Allow for casting of concrete floor with form-work by the edges of flooring and finished with </t>
    </r>
    <r>
      <rPr>
        <b/>
        <sz val="10"/>
        <rFont val="Arial"/>
        <family val="2"/>
      </rPr>
      <t>terrazo floor finishing</t>
    </r>
    <r>
      <rPr>
        <sz val="10"/>
        <rFont val="Arial"/>
        <family val="2"/>
      </rPr>
      <t xml:space="preserve"> divided in 1200mmX1200mm PVC strip dividers with adequate grip to prevent injuries to children and PLWDs.</t>
    </r>
  </si>
  <si>
    <t>Allow for casting of 10 nos G.I pipe in blockwalls</t>
  </si>
  <si>
    <t>Concrete ramp for access to PLWDs with a good slope of ≤10° to aid easy accessibility and prevent injuries (mea. 1200mmx2000mm).</t>
  </si>
  <si>
    <t>75mm thick coping (rate inclusive of formworks)</t>
  </si>
  <si>
    <t>STEEL WORKS</t>
  </si>
  <si>
    <t>Allow for the vertical placement and casting of 10 nos high quality 100mm dia. (4inch) G.I pipe of 3600mm height fron NGL (natural ground level) with welded wood anchors.</t>
  </si>
  <si>
    <t>no</t>
  </si>
  <si>
    <t>ROOFING WORKS</t>
  </si>
  <si>
    <t>Sawn hardwood timber treated with approved preservatives in;</t>
  </si>
  <si>
    <t>50x75mm purlins @ 900mm c/c</t>
  </si>
  <si>
    <t>50x150mm kingpost, tie-beam &amp; rafter arms @ 1200mm c/c</t>
  </si>
  <si>
    <t>50x50mm noggins</t>
  </si>
  <si>
    <t>Battens</t>
  </si>
  <si>
    <t>25x300mm planed &amp; chamfered fascia board (inclusive of 2 coats of approved gloss paint)</t>
  </si>
  <si>
    <t>Roof covering</t>
  </si>
  <si>
    <t>0.55mm corrugated alu-zinc roofing sheet and all accessories necessary for full installation.</t>
  </si>
  <si>
    <t>Eaves angle</t>
  </si>
  <si>
    <t>Connection of Power supply to the waiting area including all the electrical fittings (Sockets, Lighting and 2 ceiling fans)</t>
  </si>
  <si>
    <t>i</t>
  </si>
  <si>
    <t xml:space="preserve">Screen blind for adolescent privacy in the waitng area </t>
  </si>
  <si>
    <t>FINISHING WORKS</t>
  </si>
  <si>
    <t xml:space="preserve">15mm thick cement/sand rendering fair and smooth mix (1:6) on:- </t>
  </si>
  <si>
    <t>Walls generally</t>
  </si>
  <si>
    <t>Prepare and apply one prime coat and two finishing coats of approved CAPLUX or FINECOAT emulsion paint on entire rendered building fabric (including placement of Plan and Donor logo) as approved by the Engr.</t>
  </si>
  <si>
    <t>Apply one prime coat and one finishing coats of approved emulsion paint on entire ceiling soffit as approved by the Engr.</t>
  </si>
  <si>
    <t>Apply one prime coat and two finishing coats of approved gloss paint on planed wooden fascia board &amp; metal surfaces as approved by the Engr.</t>
  </si>
  <si>
    <t>Summary Page</t>
  </si>
  <si>
    <t>ELEMENT NO. 2 - BLOCK &amp; CONCRETE WORKS</t>
  </si>
  <si>
    <t>ELEMENT NO. 3 - STEEL WORKS</t>
  </si>
  <si>
    <t>ELEMENT NO. 4 - ROOFING WORKS</t>
  </si>
  <si>
    <t>ELEMENT NO. 5 - FINISHING</t>
  </si>
  <si>
    <t>RENOVATION/UPGRADING OF PRIMARY HEALTH CARE CENTRE MANDERA, SHAGARI LGA, SOKOTO STATE.</t>
  </si>
  <si>
    <t>RENOVATION/UPGRADING OF PRIMARY HEALTH CARE CENTRE DAGAWA, YABO LGA, SOKOTO STATE.</t>
  </si>
  <si>
    <t>RENOVATION/UPGRADING OF PRIMARY HEALTH CARE CENTRE DALLATU, SOKOTO SOUTH LGA, SOKOTO STATE.</t>
  </si>
  <si>
    <t>RENOVATION/UPGRADING OF PRIMARY HEALTH CARE CENTRE GUMBI, WAMAKKO LGA, SOKOTO STATE.</t>
  </si>
  <si>
    <t>RENOVATION/UPGRADING OF PRIMARY HEALTH CARE CENTRE TAMBUWAL, TAMBUWAL LGA, SOKOTO STATE.</t>
  </si>
  <si>
    <t>RENOVATION/UPGRADING OF PRIMARY HEALTH CARE CENTRE GWADABAWA (TUDUN WADA), GWADABAWA LGA, SOKOTO STATE.</t>
  </si>
  <si>
    <t>RENOVATION/UPGRADING OF PRIMARY HEALTH CARE CENTRE SADE, DARAZO LGA, BAUCHI STATE.</t>
  </si>
  <si>
    <t>RENOVATION/UPGRADING OF TOWN MATERNITY PRIMARY HEALTH CARE CENTRE KUKADI, MISAU LGA, BAUCHI STATE.</t>
  </si>
  <si>
    <t>RENOVATION/UPGRADING OF PRIMARY HEALTH CARE CENTRE UDUBO, GAMAWA LGA, BAUCHI STATE.</t>
  </si>
  <si>
    <t>RENOVATION/UPGRADING OF PRIMARY HEALTH CARE CENTRE GALDIMARI, JAMA'ARE LGA, BAUCHI STATE.</t>
  </si>
  <si>
    <t>RENOVATION/UPGRADING OF PRIMARY HEALTH CARE CENTRE BARAZA, DASS LGA, BAUCHI STATE.</t>
  </si>
  <si>
    <t>RENOVATION/UPGRADING OF PRIMARY HEALTH CARE CENTRE LARISKI, KIRFI LGA, BAUCHI STATE.</t>
  </si>
  <si>
    <t xml:space="preserve">PHC BARAZA CONSTRUCTION WAITING AREA FOR ADOLESCENT CORNER (Measuring - 4,600x6,500mm) </t>
  </si>
  <si>
    <t xml:space="preserve">PHC GALDIMARI CONSTRUCTION WAITING AREA FOR ADOLESCENT CORNER (Measuring - 4,600x6,500mm) </t>
  </si>
  <si>
    <t xml:space="preserve">PHC UDUBO CONSTRUCTION WAITING AREA FOR ADOLESCENT CORNER (Measuring - 4,600x6,500mm) </t>
  </si>
  <si>
    <t xml:space="preserve">PHC GWADABAWA CONSTRUCTION OF WAITING AREA FOR ADOLESCENT CORNER (Measuring - 4,600x6,500mm) </t>
  </si>
  <si>
    <t xml:space="preserve">PHC TAMBUWAL CONSTRUCTION OF WAITING AREA FOR ADOLESCENT CORNER (Measuring - 4,600x6,500mm) </t>
  </si>
  <si>
    <t xml:space="preserve">PHC GUMBI CONSTRUCTION OF WAITING AREA FOR ADOLESCENT CORNER (Measuring - 4,600x6,500mm) </t>
  </si>
  <si>
    <t xml:space="preserve">PHC DAGAWA CONSTRUCTION OF WAITING AREA FOR ADOLESCENT CORNER (Measuring - 4,600x6,500mm) </t>
  </si>
  <si>
    <t xml:space="preserve">ELEMENT NO. 8 -  Construction of Adolescent Waiting Area </t>
  </si>
  <si>
    <t>q</t>
  </si>
  <si>
    <t xml:space="preserve">PHC SADE CONSTRUCTION OF WAITING AREA FOR ADOLESCENT CORNER (Measuring - 4,600x6,500mm) </t>
  </si>
  <si>
    <t xml:space="preserve">PHC LARISKI CONSTRUCTION WAITING AREA FOR ADOLESCENT CORNER (Measuring - 4,600x6,500mm) </t>
  </si>
  <si>
    <t xml:space="preserve">PHC MANDERA CONSTRUCTION OF WAITING AREA FOR ADOLESCENT CORNER (Measuring - 4,600x6,500mm) </t>
  </si>
  <si>
    <t xml:space="preserve">PHC DALLATU CONSTRUCTION OF WAITING AREA FOR ADOLESCENT CORNER (Measuring - 4,600x6,500mm)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</si>
</sst>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467]\ * #,##0.00_-;\-[$₦-467]\ * #,##0.00_-;_-[$₦-467]\ * &quot;-&quot;??_-;_-@_-"/>
    <numFmt numFmtId="166" formatCode="_-[$₦-468]\ * #,##0.00_-;\-[$₦-468]\ * #,##0.00_-;_-[$₦-468]\ * &quot;-&quot;??_-;_-@_-"/>
    <numFmt numFmtId="167" formatCode="_-[$₦-466]\ * #,##0.00_-;\-[$₦-466]\ * #,##0.00_-;_-[$₦-466]\ * &quot;-&quot;??_-;_-@_-"/>
  </numFmts>
  <fonts count="17" x14ac:knownFonts="1">
    <font>
      <sz val="11"/>
      <color theme="1"/>
      <name val="Calibri"/>
      <family val="2"/>
      <scheme val="minor"/>
    </font>
    <font>
      <sz val="11"/>
      <color theme="1"/>
      <name val="Calibri"/>
      <family val="2"/>
      <scheme val="minor"/>
    </font>
    <font>
      <sz val="10"/>
      <color theme="1"/>
      <name val="Arial"/>
      <family val="2"/>
    </font>
    <font>
      <b/>
      <sz val="10"/>
      <name val="Arial"/>
      <family val="2"/>
    </font>
    <font>
      <b/>
      <sz val="10"/>
      <color theme="1"/>
      <name val="Arial"/>
      <family val="2"/>
    </font>
    <font>
      <b/>
      <u/>
      <sz val="10"/>
      <name val="Arial"/>
      <family val="2"/>
    </font>
    <font>
      <sz val="10"/>
      <name val="Arial"/>
      <family val="2"/>
    </font>
    <font>
      <u/>
      <sz val="10"/>
      <name val="Arial"/>
      <family val="2"/>
    </font>
    <font>
      <vertAlign val="superscript"/>
      <sz val="10"/>
      <name val="Arial"/>
      <family val="2"/>
    </font>
    <font>
      <u/>
      <sz val="10"/>
      <color theme="1"/>
      <name val="Arial"/>
      <family val="2"/>
    </font>
    <font>
      <sz val="10"/>
      <color rgb="FF000000"/>
      <name val="Arial"/>
      <family val="2"/>
    </font>
    <font>
      <b/>
      <i/>
      <sz val="10"/>
      <name val="Arial"/>
      <family val="2"/>
    </font>
    <font>
      <i/>
      <u/>
      <sz val="10"/>
      <name val="Arial"/>
      <family val="2"/>
    </font>
    <font>
      <b/>
      <i/>
      <sz val="10"/>
      <color theme="1"/>
      <name val="Arial"/>
      <family val="2"/>
    </font>
    <font>
      <i/>
      <sz val="10"/>
      <name val="Arial"/>
      <family val="2"/>
    </font>
    <font>
      <i/>
      <sz val="10"/>
      <color theme="1"/>
      <name val="Arial"/>
      <family val="2"/>
    </font>
    <font>
      <b/>
      <i/>
      <u/>
      <sz val="10"/>
      <name val="Arial"/>
      <family val="2"/>
    </font>
  </fonts>
  <fills count="6">
    <fill>
      <patternFill patternType="none"/>
    </fill>
    <fill>
      <patternFill patternType="gray125"/>
    </fill>
    <fill>
      <patternFill patternType="solid">
        <fgColor theme="8" tint="0.59999389629810485"/>
        <bgColor indexed="64"/>
      </patternFill>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thin">
        <color theme="0" tint="-0.34998626667073579"/>
      </top>
      <bottom/>
      <diagonal/>
    </border>
    <border>
      <left/>
      <right style="thin">
        <color indexed="64"/>
      </right>
      <top/>
      <bottom/>
      <diagonal/>
    </border>
    <border>
      <left style="thin">
        <color theme="9" tint="-0.24994659260841701"/>
      </left>
      <right style="thin">
        <color theme="9" tint="-0.24994659260841701"/>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double">
        <color indexed="64"/>
      </right>
      <top/>
      <bottom/>
      <diagonal/>
    </border>
    <border>
      <left style="double">
        <color indexed="64"/>
      </left>
      <right style="medium">
        <color indexed="64"/>
      </right>
      <top/>
      <bottom/>
      <diagonal/>
    </border>
  </borders>
  <cellStyleXfs count="6">
    <xf numFmtId="0" fontId="0" fillId="0" borderId="0"/>
    <xf numFmtId="43" fontId="1" fillId="0" borderId="0" applyFont="0" applyFill="0" applyBorder="0" applyAlignment="0" applyProtection="0"/>
    <xf numFmtId="0" fontId="6" fillId="0" borderId="0"/>
    <xf numFmtId="0" fontId="6" fillId="0" borderId="0"/>
    <xf numFmtId="164" fontId="6" fillId="0" borderId="0" applyFont="0" applyFill="0" applyBorder="0" applyAlignment="0" applyProtection="0"/>
    <xf numFmtId="0" fontId="6" fillId="0" borderId="0"/>
  </cellStyleXfs>
  <cellXfs count="217">
    <xf numFmtId="0" fontId="0" fillId="0" borderId="0" xfId="0"/>
    <xf numFmtId="0" fontId="2" fillId="0" borderId="0" xfId="0" applyFont="1" applyAlignment="1">
      <alignment horizontal="right"/>
    </xf>
    <xf numFmtId="0" fontId="4" fillId="2" borderId="11"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10" xfId="1" applyNumberFormat="1" applyFont="1" applyFill="1" applyBorder="1" applyAlignment="1">
      <alignment horizontal="center" vertical="center" readingOrder="1"/>
    </xf>
    <xf numFmtId="43" fontId="3" fillId="2" borderId="10" xfId="1" applyFont="1" applyFill="1" applyBorder="1" applyAlignment="1">
      <alignment horizontal="center" vertical="center"/>
    </xf>
    <xf numFmtId="43" fontId="3" fillId="2" borderId="12" xfId="1" applyFont="1" applyFill="1" applyBorder="1" applyAlignment="1">
      <alignment horizontal="center" vertical="center"/>
    </xf>
    <xf numFmtId="0" fontId="2" fillId="0" borderId="0" xfId="0" applyFont="1" applyAlignment="1">
      <alignment horizontal="center" vertical="center"/>
    </xf>
    <xf numFmtId="2" fontId="4" fillId="0" borderId="5" xfId="0" applyNumberFormat="1" applyFont="1" applyBorder="1" applyAlignment="1">
      <alignment horizontal="center" vertical="center" wrapText="1"/>
    </xf>
    <xf numFmtId="0" fontId="5" fillId="0" borderId="1" xfId="0" applyFont="1" applyBorder="1" applyAlignment="1">
      <alignment horizontal="left"/>
    </xf>
    <xf numFmtId="0" fontId="3" fillId="0" borderId="13" xfId="1" applyNumberFormat="1" applyFont="1" applyBorder="1" applyAlignment="1">
      <alignment horizontal="center" vertical="center" readingOrder="1"/>
    </xf>
    <xf numFmtId="0" fontId="3" fillId="0" borderId="14" xfId="0" applyFont="1" applyBorder="1" applyAlignment="1">
      <alignment horizontal="center" vertical="center"/>
    </xf>
    <xf numFmtId="43" fontId="2" fillId="0" borderId="5" xfId="1" applyFont="1" applyBorder="1" applyAlignment="1">
      <alignment horizontal="center" vertical="center"/>
    </xf>
    <xf numFmtId="43" fontId="6" fillId="0" borderId="14" xfId="1" applyFont="1" applyBorder="1" applyAlignment="1">
      <alignment horizontal="center" vertical="center"/>
    </xf>
    <xf numFmtId="2" fontId="2" fillId="0" borderId="5" xfId="0" applyNumberFormat="1" applyFont="1" applyBorder="1" applyAlignment="1">
      <alignment horizontal="center" vertical="center" wrapText="1"/>
    </xf>
    <xf numFmtId="0" fontId="6" fillId="0" borderId="4" xfId="0" applyFont="1" applyBorder="1" applyAlignment="1">
      <alignment horizontal="left"/>
    </xf>
    <xf numFmtId="0" fontId="6" fillId="0" borderId="14" xfId="1" applyNumberFormat="1" applyFont="1" applyBorder="1" applyAlignment="1">
      <alignment horizontal="center" vertical="center" readingOrder="1"/>
    </xf>
    <xf numFmtId="0" fontId="6" fillId="0" borderId="14" xfId="0" applyFont="1" applyBorder="1" applyAlignment="1">
      <alignment horizontal="center" vertical="center"/>
    </xf>
    <xf numFmtId="2" fontId="6" fillId="0" borderId="4" xfId="2" applyNumberFormat="1" applyBorder="1" applyAlignment="1">
      <alignment horizontal="left" vertical="top" wrapText="1"/>
    </xf>
    <xf numFmtId="2" fontId="6" fillId="0" borderId="0" xfId="2" applyNumberFormat="1" applyAlignment="1">
      <alignment horizontal="left" vertical="top" wrapText="1"/>
    </xf>
    <xf numFmtId="2" fontId="7" fillId="0" borderId="0" xfId="2" applyNumberFormat="1" applyFont="1" applyAlignment="1">
      <alignment horizontal="left" vertical="top" wrapText="1"/>
    </xf>
    <xf numFmtId="0" fontId="6" fillId="0" borderId="4" xfId="0" applyFont="1" applyBorder="1" applyAlignment="1">
      <alignment horizontal="left" wrapText="1"/>
    </xf>
    <xf numFmtId="0" fontId="6" fillId="0" borderId="4" xfId="0" applyFont="1" applyBorder="1" applyAlignment="1">
      <alignment horizontal="left" vertical="center" wrapText="1"/>
    </xf>
    <xf numFmtId="0" fontId="6" fillId="0" borderId="6" xfId="0" applyFont="1" applyBorder="1" applyAlignment="1">
      <alignment horizontal="left"/>
    </xf>
    <xf numFmtId="0" fontId="6" fillId="0" borderId="15" xfId="1" applyNumberFormat="1" applyFont="1" applyBorder="1" applyAlignment="1">
      <alignment horizontal="center" vertical="center" readingOrder="1"/>
    </xf>
    <xf numFmtId="0" fontId="3" fillId="0" borderId="0" xfId="0" applyFont="1" applyAlignment="1">
      <alignment horizontal="left"/>
    </xf>
    <xf numFmtId="0" fontId="6" fillId="0" borderId="13" xfId="1" applyNumberFormat="1" applyFont="1" applyBorder="1" applyAlignment="1">
      <alignment horizontal="center" vertical="center" readingOrder="1"/>
    </xf>
    <xf numFmtId="43" fontId="6" fillId="0" borderId="5" xfId="1" applyFont="1" applyBorder="1" applyAlignment="1">
      <alignment horizontal="center" vertical="center"/>
    </xf>
    <xf numFmtId="0" fontId="5" fillId="0" borderId="0" xfId="0" applyFont="1" applyAlignment="1">
      <alignment horizontal="left"/>
    </xf>
    <xf numFmtId="0" fontId="7" fillId="0" borderId="0" xfId="0" applyFont="1" applyAlignment="1">
      <alignment horizontal="left"/>
    </xf>
    <xf numFmtId="0" fontId="6" fillId="0" borderId="0" xfId="0" applyFont="1" applyAlignment="1">
      <alignment horizontal="left"/>
    </xf>
    <xf numFmtId="0" fontId="6" fillId="0" borderId="0" xfId="0" applyFont="1" applyAlignment="1">
      <alignment horizontal="left" vertical="center"/>
    </xf>
    <xf numFmtId="1" fontId="6" fillId="0" borderId="14" xfId="2" applyNumberFormat="1" applyBorder="1" applyAlignment="1">
      <alignment horizontal="center" vertical="center" wrapText="1"/>
    </xf>
    <xf numFmtId="0" fontId="2" fillId="0" borderId="0" xfId="0" applyFont="1" applyAlignment="1">
      <alignment horizontal="right" vertical="center"/>
    </xf>
    <xf numFmtId="0" fontId="2" fillId="0" borderId="0" xfId="0" applyFont="1" applyAlignment="1">
      <alignment horizontal="left"/>
    </xf>
    <xf numFmtId="0" fontId="2" fillId="0" borderId="14" xfId="0" applyFont="1" applyBorder="1" applyAlignment="1">
      <alignment horizontal="center" vertical="center" readingOrder="1"/>
    </xf>
    <xf numFmtId="0" fontId="2" fillId="0" borderId="14" xfId="0" applyFont="1" applyBorder="1" applyAlignment="1">
      <alignment horizontal="center" vertical="center"/>
    </xf>
    <xf numFmtId="0" fontId="6" fillId="0" borderId="0" xfId="0" applyFont="1"/>
    <xf numFmtId="0" fontId="6" fillId="0" borderId="0" xfId="0" applyFont="1" applyAlignment="1">
      <alignment wrapText="1"/>
    </xf>
    <xf numFmtId="0" fontId="6" fillId="0" borderId="14" xfId="0" applyFont="1" applyBorder="1" applyAlignment="1">
      <alignment horizontal="center" vertical="center" readingOrder="1"/>
    </xf>
    <xf numFmtId="1" fontId="6" fillId="0" borderId="16" xfId="2" applyNumberFormat="1" applyBorder="1" applyAlignment="1">
      <alignment horizontal="center" vertical="center" wrapText="1"/>
    </xf>
    <xf numFmtId="0" fontId="2" fillId="0" borderId="15" xfId="0" applyFont="1" applyBorder="1" applyAlignment="1">
      <alignment horizontal="center" vertical="center" readingOrder="1"/>
    </xf>
    <xf numFmtId="0" fontId="2" fillId="0" borderId="4" xfId="0" applyFont="1" applyBorder="1" applyAlignment="1">
      <alignment horizontal="left" vertical="top" wrapText="1"/>
    </xf>
    <xf numFmtId="43" fontId="2" fillId="0" borderId="14" xfId="1" applyFont="1" applyBorder="1" applyAlignment="1">
      <alignment horizontal="center" vertical="center"/>
    </xf>
    <xf numFmtId="164" fontId="2" fillId="0" borderId="14" xfId="0" applyNumberFormat="1" applyFont="1" applyBorder="1" applyAlignment="1">
      <alignment horizontal="center" vertical="center"/>
    </xf>
    <xf numFmtId="0" fontId="2" fillId="0" borderId="0" xfId="0" applyFont="1" applyAlignment="1">
      <alignment horizontal="left" vertical="top" wrapText="1"/>
    </xf>
    <xf numFmtId="0" fontId="9" fillId="0" borderId="0" xfId="0" applyFont="1" applyAlignment="1">
      <alignment horizontal="left"/>
    </xf>
    <xf numFmtId="43" fontId="6" fillId="0" borderId="17" xfId="1" applyFont="1" applyBorder="1" applyAlignment="1">
      <alignment horizontal="center" vertical="center"/>
    </xf>
    <xf numFmtId="0" fontId="6" fillId="0" borderId="0" xfId="0" applyFont="1" applyAlignment="1">
      <alignment horizontal="left" wrapText="1"/>
    </xf>
    <xf numFmtId="0" fontId="6" fillId="0" borderId="0" xfId="0" applyFont="1" applyAlignment="1">
      <alignment horizontal="left" vertical="center" wrapText="1"/>
    </xf>
    <xf numFmtId="0" fontId="6" fillId="0" borderId="0" xfId="0" applyFont="1" applyAlignment="1">
      <alignment horizontal="left" vertical="top" wrapText="1"/>
    </xf>
    <xf numFmtId="164" fontId="2" fillId="0" borderId="5" xfId="0" applyNumberFormat="1" applyFont="1" applyBorder="1" applyAlignment="1">
      <alignment horizontal="center" vertical="center"/>
    </xf>
    <xf numFmtId="2" fontId="2" fillId="0" borderId="5" xfId="0" applyNumberFormat="1" applyFont="1" applyBorder="1" applyAlignment="1">
      <alignment horizontal="center" vertical="center"/>
    </xf>
    <xf numFmtId="0" fontId="6" fillId="0" borderId="0" xfId="2" applyAlignment="1">
      <alignment horizontal="left" vertical="top" wrapText="1"/>
    </xf>
    <xf numFmtId="164" fontId="2" fillId="0" borderId="0" xfId="0" applyNumberFormat="1" applyFont="1" applyAlignment="1">
      <alignment horizontal="right"/>
    </xf>
    <xf numFmtId="2" fontId="2" fillId="3" borderId="5" xfId="0" applyNumberFormat="1" applyFont="1" applyFill="1" applyBorder="1" applyAlignment="1">
      <alignment horizontal="center" vertical="center"/>
    </xf>
    <xf numFmtId="0" fontId="6" fillId="3" borderId="0" xfId="2" applyFill="1" applyAlignment="1">
      <alignment horizontal="left" vertical="top" wrapText="1"/>
    </xf>
    <xf numFmtId="0" fontId="6" fillId="3" borderId="14" xfId="1" applyNumberFormat="1" applyFont="1" applyFill="1" applyBorder="1" applyAlignment="1">
      <alignment horizontal="center" vertical="center" readingOrder="1"/>
    </xf>
    <xf numFmtId="1" fontId="6" fillId="3" borderId="14" xfId="2" applyNumberFormat="1" applyFill="1" applyBorder="1" applyAlignment="1">
      <alignment horizontal="center" vertical="center" wrapText="1"/>
    </xf>
    <xf numFmtId="43" fontId="6" fillId="3" borderId="5" xfId="1" applyFont="1" applyFill="1" applyBorder="1" applyAlignment="1">
      <alignment horizontal="center" vertical="center"/>
    </xf>
    <xf numFmtId="164" fontId="2" fillId="3" borderId="14" xfId="0" applyNumberFormat="1" applyFont="1" applyFill="1" applyBorder="1" applyAlignment="1">
      <alignment horizontal="center" vertical="center"/>
    </xf>
    <xf numFmtId="164" fontId="4" fillId="0" borderId="0" xfId="0" applyNumberFormat="1" applyFont="1" applyAlignment="1">
      <alignment horizontal="right"/>
    </xf>
    <xf numFmtId="0" fontId="6" fillId="0" borderId="4" xfId="2" applyBorder="1" applyAlignment="1">
      <alignment horizontal="left" vertical="top" wrapText="1"/>
    </xf>
    <xf numFmtId="2" fontId="4" fillId="0" borderId="5" xfId="0" applyNumberFormat="1" applyFont="1" applyBorder="1" applyAlignment="1">
      <alignment horizontal="center" vertical="center"/>
    </xf>
    <xf numFmtId="0" fontId="4" fillId="0" borderId="14" xfId="0" applyFont="1" applyBorder="1" applyAlignment="1">
      <alignment horizontal="left"/>
    </xf>
    <xf numFmtId="0" fontId="6" fillId="0" borderId="5" xfId="1" applyNumberFormat="1" applyFont="1" applyBorder="1" applyAlignment="1">
      <alignment horizontal="center" vertical="center" readingOrder="1"/>
    </xf>
    <xf numFmtId="0" fontId="2" fillId="0" borderId="14" xfId="0" applyFont="1" applyBorder="1" applyAlignment="1">
      <alignment horizontal="left"/>
    </xf>
    <xf numFmtId="0" fontId="2" fillId="0" borderId="14" xfId="0" applyFont="1" applyBorder="1" applyAlignment="1">
      <alignment horizontal="left" wrapText="1"/>
    </xf>
    <xf numFmtId="0" fontId="5" fillId="0" borderId="4" xfId="0" applyFont="1" applyBorder="1" applyAlignment="1">
      <alignment vertical="top" wrapText="1"/>
    </xf>
    <xf numFmtId="0" fontId="3" fillId="0" borderId="13" xfId="0" applyFont="1" applyBorder="1" applyAlignment="1">
      <alignment horizontal="center" vertical="center" readingOrder="1"/>
    </xf>
    <xf numFmtId="0" fontId="3" fillId="0" borderId="14" xfId="0" applyFont="1" applyBorder="1" applyAlignment="1">
      <alignment horizontal="center" vertical="center" readingOrder="1"/>
    </xf>
    <xf numFmtId="0" fontId="6" fillId="0" borderId="4" xfId="0" applyFont="1" applyBorder="1" applyAlignment="1">
      <alignment horizontal="left" vertical="top" wrapText="1"/>
    </xf>
    <xf numFmtId="2" fontId="7" fillId="0" borderId="18" xfId="2" applyNumberFormat="1" applyFont="1" applyBorder="1" applyAlignment="1">
      <alignment horizontal="left" vertical="top" wrapText="1"/>
    </xf>
    <xf numFmtId="0" fontId="6" fillId="0" borderId="18" xfId="2" applyBorder="1" applyAlignment="1">
      <alignment horizontal="justify" vertical="top" wrapText="1"/>
    </xf>
    <xf numFmtId="0" fontId="6" fillId="0" borderId="19" xfId="0" applyFont="1" applyBorder="1" applyAlignment="1">
      <alignment vertical="top" wrapText="1"/>
    </xf>
    <xf numFmtId="0" fontId="6" fillId="0" borderId="0" xfId="0" applyFont="1" applyAlignment="1">
      <alignment vertical="top" wrapText="1"/>
    </xf>
    <xf numFmtId="0" fontId="10" fillId="0" borderId="0" xfId="0" applyFont="1" applyAlignment="1">
      <alignment wrapText="1"/>
    </xf>
    <xf numFmtId="0" fontId="3" fillId="0" borderId="15" xfId="0" applyFont="1" applyBorder="1" applyAlignment="1">
      <alignment horizontal="center" vertical="center" readingOrder="1"/>
    </xf>
    <xf numFmtId="165" fontId="3" fillId="2" borderId="23" xfId="1" applyNumberFormat="1" applyFont="1" applyFill="1" applyBorder="1" applyAlignment="1">
      <alignment horizontal="center" vertical="center"/>
    </xf>
    <xf numFmtId="2" fontId="4" fillId="0" borderId="0" xfId="0" applyNumberFormat="1" applyFont="1" applyAlignment="1">
      <alignment horizontal="center" vertical="center"/>
    </xf>
    <xf numFmtId="0" fontId="2" fillId="0" borderId="0" xfId="0" applyFont="1" applyAlignment="1">
      <alignment horizontal="center" vertical="center" readingOrder="1"/>
    </xf>
    <xf numFmtId="164" fontId="2" fillId="0" borderId="0" xfId="0" applyNumberFormat="1" applyFont="1" applyAlignment="1">
      <alignment horizontal="center" vertical="center"/>
    </xf>
    <xf numFmtId="166" fontId="2" fillId="0" borderId="0" xfId="0" applyNumberFormat="1" applyFont="1" applyAlignment="1">
      <alignment horizontal="right"/>
    </xf>
    <xf numFmtId="0" fontId="6" fillId="0" borderId="26" xfId="3" applyBorder="1" applyAlignment="1">
      <alignment horizontal="center" vertical="top"/>
    </xf>
    <xf numFmtId="1" fontId="6" fillId="0" borderId="0" xfId="3" applyNumberFormat="1" applyAlignment="1">
      <alignment horizontal="center" vertical="top" wrapText="1"/>
    </xf>
    <xf numFmtId="0" fontId="6" fillId="0" borderId="14" xfId="3" applyBorder="1" applyAlignment="1">
      <alignment horizontal="center" vertical="top" wrapText="1"/>
    </xf>
    <xf numFmtId="164" fontId="6" fillId="0" borderId="14" xfId="4" applyFont="1" applyBorder="1" applyAlignment="1">
      <alignment horizontal="right" vertical="top" wrapText="1"/>
    </xf>
    <xf numFmtId="0" fontId="6" fillId="0" borderId="26" xfId="3" quotePrefix="1" applyBorder="1" applyAlignment="1">
      <alignment horizontal="center" vertical="top"/>
    </xf>
    <xf numFmtId="1" fontId="6" fillId="0" borderId="0" xfId="3" quotePrefix="1" applyNumberFormat="1" applyAlignment="1">
      <alignment horizontal="center" vertical="top"/>
    </xf>
    <xf numFmtId="0" fontId="6" fillId="0" borderId="14" xfId="3" applyBorder="1" applyAlignment="1">
      <alignment horizontal="center" vertical="top"/>
    </xf>
    <xf numFmtId="164" fontId="6" fillId="0" borderId="14" xfId="4" applyFont="1" applyBorder="1" applyAlignment="1">
      <alignment horizontal="justify" vertical="top"/>
    </xf>
    <xf numFmtId="0" fontId="6" fillId="0" borderId="26" xfId="3" applyBorder="1" applyAlignment="1">
      <alignment horizontal="center" vertical="top" wrapText="1"/>
    </xf>
    <xf numFmtId="1" fontId="6" fillId="0" borderId="0" xfId="3" applyNumberFormat="1" applyAlignment="1">
      <alignment horizontal="center" vertical="center" wrapText="1"/>
    </xf>
    <xf numFmtId="0" fontId="6" fillId="0" borderId="14" xfId="3" applyBorder="1" applyAlignment="1">
      <alignment horizontal="center" vertical="center" wrapText="1"/>
    </xf>
    <xf numFmtId="164" fontId="6" fillId="0" borderId="14" xfId="4" applyFont="1" applyBorder="1" applyAlignment="1">
      <alignment horizontal="right" vertical="center" wrapText="1"/>
    </xf>
    <xf numFmtId="164" fontId="6" fillId="0" borderId="14" xfId="4" applyFont="1" applyBorder="1" applyAlignment="1">
      <alignment horizontal="justify"/>
    </xf>
    <xf numFmtId="0" fontId="6" fillId="0" borderId="27" xfId="3" applyBorder="1" applyAlignment="1">
      <alignment horizontal="justify" vertical="center"/>
    </xf>
    <xf numFmtId="1" fontId="6" fillId="0" borderId="0" xfId="3" applyNumberFormat="1" applyAlignment="1">
      <alignment horizontal="center" wrapText="1"/>
    </xf>
    <xf numFmtId="0" fontId="6" fillId="0" borderId="14" xfId="3" applyBorder="1" applyAlignment="1">
      <alignment horizontal="center" wrapText="1"/>
    </xf>
    <xf numFmtId="164" fontId="6" fillId="0" borderId="14" xfId="4" applyFont="1" applyBorder="1" applyAlignment="1">
      <alignment horizontal="right" wrapText="1"/>
    </xf>
    <xf numFmtId="0" fontId="6" fillId="0" borderId="27" xfId="3" applyBorder="1" applyAlignment="1">
      <alignment horizontal="justify" vertical="top" wrapText="1"/>
    </xf>
    <xf numFmtId="0" fontId="6" fillId="0" borderId="26" xfId="0" applyFont="1" applyBorder="1" applyAlignment="1">
      <alignment horizontal="left" vertical="top"/>
    </xf>
    <xf numFmtId="1" fontId="6" fillId="0" borderId="0" xfId="0" applyNumberFormat="1" applyFont="1" applyAlignment="1">
      <alignment horizontal="center"/>
    </xf>
    <xf numFmtId="0" fontId="6" fillId="0" borderId="14" xfId="0" applyFont="1" applyBorder="1" applyAlignment="1">
      <alignment horizontal="center"/>
    </xf>
    <xf numFmtId="0" fontId="6" fillId="0" borderId="27" xfId="3" applyBorder="1" applyAlignment="1">
      <alignment horizontal="justify" vertical="center" wrapText="1"/>
    </xf>
    <xf numFmtId="0" fontId="6" fillId="0" borderId="27" xfId="3" quotePrefix="1" applyBorder="1" applyAlignment="1">
      <alignment horizontal="justify" vertical="top"/>
    </xf>
    <xf numFmtId="0" fontId="3" fillId="0" borderId="27" xfId="3" applyFont="1" applyBorder="1" applyAlignment="1">
      <alignment horizontal="justify" vertical="top" wrapText="1"/>
    </xf>
    <xf numFmtId="0" fontId="3" fillId="0" borderId="27" xfId="3" applyFont="1" applyBorder="1" applyAlignment="1">
      <alignment horizontal="justify" vertical="center" wrapText="1"/>
    </xf>
    <xf numFmtId="43" fontId="3" fillId="0" borderId="26" xfId="1" applyFont="1" applyBorder="1" applyAlignment="1">
      <alignment horizontal="center" vertical="top"/>
    </xf>
    <xf numFmtId="0" fontId="3" fillId="4" borderId="25" xfId="0" applyFont="1" applyFill="1" applyBorder="1" applyAlignment="1">
      <alignment horizontal="center" vertical="center"/>
    </xf>
    <xf numFmtId="43" fontId="3" fillId="4" borderId="25" xfId="1" applyFont="1" applyFill="1" applyBorder="1" applyAlignment="1">
      <alignment horizontal="center" vertical="center"/>
    </xf>
    <xf numFmtId="0" fontId="6" fillId="0" borderId="0" xfId="0" applyFont="1" applyAlignment="1">
      <alignment horizontal="left" vertical="top"/>
    </xf>
    <xf numFmtId="0" fontId="6" fillId="0" borderId="0" xfId="3" applyAlignment="1">
      <alignment horizontal="justify" vertical="center" wrapText="1"/>
    </xf>
    <xf numFmtId="0" fontId="6" fillId="0" borderId="0" xfId="0" applyFont="1" applyAlignment="1">
      <alignment horizontal="center"/>
    </xf>
    <xf numFmtId="164" fontId="6" fillId="0" borderId="0" xfId="4" applyFont="1" applyBorder="1" applyAlignment="1">
      <alignment horizontal="right" wrapText="1"/>
    </xf>
    <xf numFmtId="0" fontId="2" fillId="0" borderId="0" xfId="0" applyFont="1" applyAlignment="1">
      <alignment horizontal="right"/>
    </xf>
    <xf numFmtId="0" fontId="2" fillId="0" borderId="0" xfId="0" applyFont="1" applyAlignment="1">
      <alignment horizontal="right"/>
    </xf>
    <xf numFmtId="0" fontId="4" fillId="0" borderId="10" xfId="0" applyFont="1" applyBorder="1" applyAlignment="1">
      <alignment horizontal="center" vertical="center" wrapText="1"/>
    </xf>
    <xf numFmtId="0" fontId="4" fillId="0" borderId="10" xfId="0" applyFont="1" applyBorder="1" applyAlignment="1">
      <alignment horizontal="left" vertical="center"/>
    </xf>
    <xf numFmtId="2"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43" fontId="4" fillId="0" borderId="10" xfId="1" applyFont="1" applyBorder="1" applyAlignment="1">
      <alignment horizontal="center" vertical="center"/>
    </xf>
    <xf numFmtId="43" fontId="3" fillId="0" borderId="12" xfId="1" applyFont="1" applyBorder="1" applyAlignment="1">
      <alignment horizontal="center" vertical="center"/>
    </xf>
    <xf numFmtId="0" fontId="4" fillId="0" borderId="5" xfId="0" applyFont="1" applyBorder="1" applyAlignment="1">
      <alignment horizontal="center" vertical="center" wrapText="1"/>
    </xf>
    <xf numFmtId="0" fontId="3" fillId="0" borderId="5" xfId="0" applyFont="1" applyBorder="1" applyAlignment="1">
      <alignment horizontal="left" vertical="center"/>
    </xf>
    <xf numFmtId="2" fontId="3" fillId="0" borderId="14" xfId="0" applyNumberFormat="1" applyFont="1" applyBorder="1" applyAlignment="1">
      <alignment horizontal="center" vertical="center"/>
    </xf>
    <xf numFmtId="43" fontId="3" fillId="0" borderId="14" xfId="1" applyFont="1" applyBorder="1" applyAlignment="1">
      <alignment horizontal="center" vertical="center"/>
    </xf>
    <xf numFmtId="0" fontId="2" fillId="0" borderId="5" xfId="0" applyFont="1" applyBorder="1" applyAlignment="1">
      <alignment horizontal="center" vertical="center" wrapText="1"/>
    </xf>
    <xf numFmtId="0" fontId="6" fillId="0" borderId="5" xfId="0" applyFont="1" applyBorder="1" applyAlignment="1">
      <alignment horizontal="left" vertical="center" wrapText="1"/>
    </xf>
    <xf numFmtId="2" fontId="6" fillId="0" borderId="14" xfId="0" applyNumberFormat="1" applyFont="1" applyBorder="1" applyAlignment="1">
      <alignment horizontal="center" vertical="center"/>
    </xf>
    <xf numFmtId="43" fontId="3" fillId="5" borderId="12" xfId="1" applyFont="1" applyFill="1" applyBorder="1" applyAlignment="1">
      <alignment horizontal="center" vertical="center"/>
    </xf>
    <xf numFmtId="0" fontId="3" fillId="0" borderId="5" xfId="0" applyFont="1" applyBorder="1" applyAlignment="1">
      <alignment horizontal="left" vertical="center" wrapText="1"/>
    </xf>
    <xf numFmtId="0" fontId="12" fillId="0" borderId="4" xfId="3" applyFont="1" applyBorder="1" applyAlignment="1">
      <alignment horizontal="left" vertical="center" wrapText="1"/>
    </xf>
    <xf numFmtId="0" fontId="6" fillId="0" borderId="0" xfId="3" applyFont="1" applyBorder="1" applyAlignment="1">
      <alignment horizontal="left" vertical="center" wrapText="1"/>
    </xf>
    <xf numFmtId="0" fontId="2" fillId="0" borderId="5" xfId="0" applyFont="1" applyBorder="1" applyAlignment="1">
      <alignment horizontal="center" vertical="center"/>
    </xf>
    <xf numFmtId="0" fontId="12" fillId="0" borderId="0" xfId="0" applyFont="1" applyBorder="1" applyAlignment="1">
      <alignment horizontal="left" wrapText="1"/>
    </xf>
    <xf numFmtId="0" fontId="6" fillId="0" borderId="0" xfId="0" applyFont="1" applyBorder="1" applyAlignment="1">
      <alignment horizontal="left" wrapText="1"/>
    </xf>
    <xf numFmtId="0" fontId="2" fillId="0" borderId="0" xfId="0" applyFont="1" applyBorder="1" applyAlignment="1">
      <alignment horizontal="left" vertical="top" wrapText="1"/>
    </xf>
    <xf numFmtId="2" fontId="6" fillId="0" borderId="14" xfId="1" applyNumberFormat="1" applyFont="1" applyBorder="1" applyAlignment="1">
      <alignment horizontal="center" vertical="center"/>
    </xf>
    <xf numFmtId="0" fontId="2" fillId="0" borderId="5" xfId="0" applyFont="1" applyBorder="1" applyAlignment="1">
      <alignment horizontal="left" vertical="center" wrapText="1"/>
    </xf>
    <xf numFmtId="2" fontId="2" fillId="0" borderId="14" xfId="0" applyNumberFormat="1" applyFont="1" applyBorder="1" applyAlignment="1">
      <alignment horizontal="center" vertical="center"/>
    </xf>
    <xf numFmtId="164" fontId="4" fillId="5" borderId="12" xfId="0" applyNumberFormat="1" applyFont="1" applyFill="1" applyBorder="1" applyAlignment="1">
      <alignment horizontal="center" vertical="center"/>
    </xf>
    <xf numFmtId="0" fontId="4" fillId="0" borderId="5" xfId="0" applyFont="1" applyBorder="1" applyAlignment="1">
      <alignment horizontal="left" vertical="center" wrapText="1"/>
    </xf>
    <xf numFmtId="0" fontId="9" fillId="0" borderId="5" xfId="0" applyFont="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left" vertical="center" wrapText="1"/>
    </xf>
    <xf numFmtId="2" fontId="2" fillId="0" borderId="14" xfId="0" applyNumberFormat="1" applyFont="1" applyFill="1" applyBorder="1" applyAlignment="1">
      <alignment horizontal="center" vertical="center"/>
    </xf>
    <xf numFmtId="0" fontId="2" fillId="0" borderId="5" xfId="0" applyFont="1" applyFill="1" applyBorder="1" applyAlignment="1">
      <alignment horizontal="center" vertical="center"/>
    </xf>
    <xf numFmtId="164" fontId="2" fillId="0" borderId="5" xfId="0" applyNumberFormat="1" applyFont="1" applyFill="1" applyBorder="1" applyAlignment="1">
      <alignment horizontal="center" vertical="center"/>
    </xf>
    <xf numFmtId="0" fontId="12" fillId="0" borderId="5" xfId="0" applyFont="1" applyBorder="1" applyAlignment="1">
      <alignment horizontal="left" vertical="center"/>
    </xf>
    <xf numFmtId="0" fontId="13" fillId="0" borderId="5" xfId="0" applyFont="1" applyBorder="1" applyAlignment="1">
      <alignment horizontal="center" vertical="center" wrapText="1"/>
    </xf>
    <xf numFmtId="2" fontId="11" fillId="0" borderId="14" xfId="0" applyNumberFormat="1" applyFont="1" applyBorder="1" applyAlignment="1">
      <alignment horizontal="center" vertical="center"/>
    </xf>
    <xf numFmtId="0" fontId="14" fillId="0" borderId="14" xfId="0" applyFont="1" applyBorder="1" applyAlignment="1">
      <alignment horizontal="center" vertical="center"/>
    </xf>
    <xf numFmtId="43" fontId="14" fillId="0" borderId="5" xfId="1" applyFont="1" applyBorder="1" applyAlignment="1">
      <alignment horizontal="center" vertical="center"/>
    </xf>
    <xf numFmtId="43" fontId="14" fillId="0" borderId="14" xfId="1" applyFont="1" applyBorder="1" applyAlignment="1">
      <alignment horizontal="center" vertical="center"/>
    </xf>
    <xf numFmtId="0" fontId="15" fillId="0" borderId="5" xfId="0" applyFont="1" applyBorder="1" applyAlignment="1">
      <alignment horizontal="center" vertical="center" wrapText="1"/>
    </xf>
    <xf numFmtId="0" fontId="7" fillId="0" borderId="18" xfId="3" applyFont="1" applyBorder="1" applyAlignment="1">
      <alignment horizontal="left" vertical="top" wrapText="1"/>
    </xf>
    <xf numFmtId="0" fontId="6" fillId="0" borderId="18" xfId="3" applyFont="1" applyBorder="1" applyAlignment="1">
      <alignment horizontal="left" vertical="top" wrapText="1"/>
    </xf>
    <xf numFmtId="0" fontId="5" fillId="0" borderId="5" xfId="0" applyFont="1" applyBorder="1" applyAlignment="1">
      <alignment horizontal="left" vertical="center"/>
    </xf>
    <xf numFmtId="0" fontId="6" fillId="0" borderId="0" xfId="3" applyFont="1" applyBorder="1" applyAlignment="1">
      <alignment horizontal="left" vertical="top" wrapText="1"/>
    </xf>
    <xf numFmtId="0" fontId="16" fillId="0" borderId="5" xfId="0" applyFont="1" applyBorder="1" applyAlignment="1">
      <alignment horizontal="left" vertical="center"/>
    </xf>
    <xf numFmtId="0" fontId="15" fillId="0" borderId="5" xfId="0" applyFont="1" applyBorder="1" applyAlignment="1">
      <alignment horizontal="left" vertical="center"/>
    </xf>
    <xf numFmtId="0" fontId="6" fillId="0" borderId="5" xfId="0" applyFont="1" applyBorder="1" applyAlignment="1">
      <alignment horizontal="left" vertical="center"/>
    </xf>
    <xf numFmtId="167" fontId="3" fillId="5" borderId="12" xfId="1" applyNumberFormat="1" applyFont="1" applyFill="1" applyBorder="1" applyAlignment="1">
      <alignment horizontal="center" vertical="center"/>
    </xf>
    <xf numFmtId="164" fontId="6" fillId="0" borderId="5" xfId="4" applyFont="1" applyBorder="1" applyAlignment="1">
      <alignment horizontal="justify"/>
    </xf>
    <xf numFmtId="1" fontId="6" fillId="0" borderId="24" xfId="0" applyNumberFormat="1" applyFont="1" applyBorder="1" applyAlignment="1">
      <alignment horizontal="center"/>
    </xf>
    <xf numFmtId="0" fontId="6" fillId="0" borderId="24" xfId="0" applyFont="1" applyBorder="1" applyAlignment="1">
      <alignment horizontal="center"/>
    </xf>
    <xf numFmtId="164" fontId="6" fillId="0" borderId="24" xfId="4" applyFont="1" applyBorder="1" applyAlignment="1">
      <alignment horizontal="right" wrapText="1"/>
    </xf>
    <xf numFmtId="0" fontId="2" fillId="0" borderId="0" xfId="0" applyFont="1" applyAlignment="1">
      <alignment horizontal="right"/>
    </xf>
    <xf numFmtId="0" fontId="6" fillId="0" borderId="4" xfId="0" applyFont="1" applyBorder="1"/>
    <xf numFmtId="0" fontId="6" fillId="0" borderId="0" xfId="0" applyFont="1"/>
    <xf numFmtId="0" fontId="6" fillId="0" borderId="5" xfId="0" applyFont="1" applyBorder="1"/>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0" xfId="0" applyFont="1" applyAlignment="1">
      <alignment horizontal="right"/>
    </xf>
    <xf numFmtId="0" fontId="2" fillId="0" borderId="5" xfId="0" applyFont="1" applyBorder="1" applyAlignment="1">
      <alignment horizontal="right"/>
    </xf>
    <xf numFmtId="0" fontId="2" fillId="0" borderId="6" xfId="0" applyFont="1" applyBorder="1" applyAlignment="1">
      <alignment horizontal="right"/>
    </xf>
    <xf numFmtId="0" fontId="2" fillId="0" borderId="7" xfId="0" applyFont="1" applyBorder="1" applyAlignment="1">
      <alignment horizontal="right"/>
    </xf>
    <xf numFmtId="0" fontId="2" fillId="0" borderId="8" xfId="0" applyFont="1" applyBorder="1" applyAlignment="1">
      <alignment horizontal="right"/>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5" fillId="0" borderId="1" xfId="0" applyFont="1" applyBorder="1" applyAlignment="1">
      <alignment horizontal="left" vertical="top"/>
    </xf>
    <xf numFmtId="0" fontId="5" fillId="0" borderId="2" xfId="0" applyFont="1" applyBorder="1" applyAlignment="1">
      <alignment horizontal="left" vertical="top"/>
    </xf>
    <xf numFmtId="0" fontId="5" fillId="0" borderId="3" xfId="0" applyFont="1" applyBorder="1" applyAlignment="1">
      <alignment horizontal="left" vertical="top"/>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4" fillId="5" borderId="11"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3" fillId="5" borderId="11"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2" fontId="4" fillId="0" borderId="13" xfId="0" applyNumberFormat="1" applyFont="1" applyBorder="1" applyAlignment="1">
      <alignment horizontal="center" vertical="center" wrapText="1"/>
    </xf>
    <xf numFmtId="43" fontId="6" fillId="0" borderId="13" xfId="1" applyFont="1" applyBorder="1" applyAlignment="1">
      <alignment horizontal="center" vertical="center"/>
    </xf>
    <xf numFmtId="2" fontId="4" fillId="0" borderId="14" xfId="0" applyNumberFormat="1" applyFont="1" applyBorder="1" applyAlignment="1">
      <alignment horizontal="center" vertical="center" wrapText="1"/>
    </xf>
    <xf numFmtId="0" fontId="6" fillId="0" borderId="0" xfId="0" applyFont="1" applyBorder="1"/>
    <xf numFmtId="2" fontId="4" fillId="0" borderId="15" xfId="0" applyNumberFormat="1" applyFont="1" applyBorder="1" applyAlignment="1">
      <alignment horizontal="center" vertical="center" wrapText="1"/>
    </xf>
    <xf numFmtId="0" fontId="6" fillId="0" borderId="6" xfId="0" applyFont="1" applyBorder="1"/>
    <xf numFmtId="0" fontId="6" fillId="0" borderId="7" xfId="0" applyFont="1" applyBorder="1"/>
    <xf numFmtId="0" fontId="6" fillId="0" borderId="8" xfId="0" applyFont="1" applyBorder="1"/>
    <xf numFmtId="43" fontId="6" fillId="0" borderId="15" xfId="1" applyFont="1" applyBorder="1" applyAlignment="1">
      <alignment horizontal="center" vertical="center"/>
    </xf>
  </cellXfs>
  <cellStyles count="6">
    <cellStyle name="Comma" xfId="1" builtinId="3"/>
    <cellStyle name="Comma 2 2 2" xfId="4" xr:uid="{03164B32-4C43-4966-8811-4A9D76CD5B82}"/>
    <cellStyle name="Normal" xfId="0" builtinId="0"/>
    <cellStyle name="Normal 2" xfId="2" xr:uid="{78BB8C1C-CC96-4449-A997-87B2ACF15FAB}"/>
    <cellStyle name="Normal 2 2 2" xfId="3" xr:uid="{265A4875-52C5-4506-96B7-51583D200168}"/>
    <cellStyle name="Normal 9 2" xfId="5" xr:uid="{DF35CF81-1D69-498A-84F6-E1690F4AC9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032D7BA6-6F67-477D-9667-8AAE0BC9B33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10159</xdr:colOff>
      <xdr:row>0</xdr:row>
      <xdr:rowOff>22860</xdr:rowOff>
    </xdr:from>
    <xdr:ext cx="1555751" cy="679450"/>
    <xdr:pic>
      <xdr:nvPicPr>
        <xdr:cNvPr id="2" name="Picture 1" descr="C:\Users\Hp\Desktop\PLAN inmternational\plan logo.png">
          <a:extLst>
            <a:ext uri="{FF2B5EF4-FFF2-40B4-BE49-F238E27FC236}">
              <a16:creationId xmlns:a16="http://schemas.microsoft.com/office/drawing/2014/main" id="{D13EAC7D-0029-4191-887B-5E58F509BE5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59" y="22860"/>
          <a:ext cx="1555751" cy="679450"/>
        </a:xfrm>
        <a:prstGeom prst="rect">
          <a:avLst/>
        </a:prstGeom>
        <a:noFill/>
        <a:ln>
          <a:noFill/>
        </a:ln>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B39EC4B9-B735-4351-BEB2-62E06D97333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53375162-4AC3-4E8C-AD2C-9574849D4C0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73F7AA68-DF69-4A38-8532-8770E3D2F00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15240</xdr:rowOff>
    </xdr:from>
    <xdr:ext cx="1555751" cy="679450"/>
    <xdr:pic>
      <xdr:nvPicPr>
        <xdr:cNvPr id="2" name="Picture 1" descr="C:\Users\Hp\Desktop\PLAN inmternational\plan logo.png">
          <a:extLst>
            <a:ext uri="{FF2B5EF4-FFF2-40B4-BE49-F238E27FC236}">
              <a16:creationId xmlns:a16="http://schemas.microsoft.com/office/drawing/2014/main" id="{A49AC904-70FF-4FEF-8C6D-4D30AD80930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
          <a:ext cx="1555751" cy="679450"/>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7620</xdr:rowOff>
    </xdr:from>
    <xdr:ext cx="1555751" cy="679450"/>
    <xdr:pic>
      <xdr:nvPicPr>
        <xdr:cNvPr id="2" name="Picture 1" descr="C:\Users\Hp\Desktop\PLAN inmternational\plan logo.png">
          <a:extLst>
            <a:ext uri="{FF2B5EF4-FFF2-40B4-BE49-F238E27FC236}">
              <a16:creationId xmlns:a16="http://schemas.microsoft.com/office/drawing/2014/main" id="{EEB83E14-F136-4AA6-A644-62D28FDCA3E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620"/>
          <a:ext cx="1555751" cy="679450"/>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25399</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858DFC0A-9B3E-4A7C-8011-C57268C0E2D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99" y="0"/>
          <a:ext cx="1555751" cy="679450"/>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30480</xdr:colOff>
      <xdr:row>0</xdr:row>
      <xdr:rowOff>0</xdr:rowOff>
    </xdr:from>
    <xdr:ext cx="1555751" cy="679450"/>
    <xdr:pic>
      <xdr:nvPicPr>
        <xdr:cNvPr id="7" name="Picture 6" descr="C:\Users\Hp\Desktop\PLAN inmternational\plan logo.png">
          <a:extLst>
            <a:ext uri="{FF2B5EF4-FFF2-40B4-BE49-F238E27FC236}">
              <a16:creationId xmlns:a16="http://schemas.microsoft.com/office/drawing/2014/main" id="{15B238A1-22FE-4F07-BAA0-A0815B0225B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 y="0"/>
          <a:ext cx="1555751" cy="679450"/>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B1C2BB57-1048-4131-9615-FDC61D6C42A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1F9DC47B-37BE-414F-88EE-256319185A4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17779</xdr:colOff>
      <xdr:row>0</xdr:row>
      <xdr:rowOff>22860</xdr:rowOff>
    </xdr:from>
    <xdr:ext cx="1555751" cy="679450"/>
    <xdr:pic>
      <xdr:nvPicPr>
        <xdr:cNvPr id="2" name="Picture 1" descr="C:\Users\Hp\Desktop\PLAN inmternational\plan logo.png">
          <a:extLst>
            <a:ext uri="{FF2B5EF4-FFF2-40B4-BE49-F238E27FC236}">
              <a16:creationId xmlns:a16="http://schemas.microsoft.com/office/drawing/2014/main" id="{D89234EB-8CB7-44E9-BB4D-4FEC4E1072B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79" y="22860"/>
          <a:ext cx="1555751" cy="67945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12B61-6933-45B4-8F98-6C368FBC59FE}">
  <dimension ref="A1:H232"/>
  <sheetViews>
    <sheetView topLeftCell="A222" zoomScaleNormal="100" workbookViewId="0">
      <selection activeCell="H163" sqref="H163"/>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187</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16</v>
      </c>
      <c r="D16" s="17" t="s">
        <v>12</v>
      </c>
      <c r="E16" s="12"/>
      <c r="F16" s="13"/>
    </row>
    <row r="17" spans="1:6" x14ac:dyDescent="0.25">
      <c r="A17" s="14"/>
      <c r="B17" s="21"/>
      <c r="C17" s="16"/>
      <c r="D17" s="17"/>
      <c r="E17" s="12"/>
      <c r="F17" s="13"/>
    </row>
    <row r="18" spans="1:6" ht="26.4" x14ac:dyDescent="0.25">
      <c r="A18" s="14" t="s">
        <v>18</v>
      </c>
      <c r="B18" s="21" t="s">
        <v>19</v>
      </c>
      <c r="C18" s="16">
        <v>13</v>
      </c>
      <c r="D18" s="17" t="s">
        <v>12</v>
      </c>
      <c r="E18" s="12"/>
      <c r="F18" s="13"/>
    </row>
    <row r="19" spans="1:6" x14ac:dyDescent="0.25">
      <c r="A19" s="14"/>
      <c r="B19" s="15"/>
      <c r="C19" s="16"/>
      <c r="D19" s="17"/>
      <c r="E19" s="12"/>
      <c r="F19" s="13"/>
    </row>
    <row r="20" spans="1:6" ht="26.4" x14ac:dyDescent="0.25">
      <c r="A20" s="14" t="s">
        <v>20</v>
      </c>
      <c r="B20" s="21" t="s">
        <v>21</v>
      </c>
      <c r="C20" s="16">
        <v>19</v>
      </c>
      <c r="D20" s="17" t="s">
        <v>12</v>
      </c>
      <c r="E20" s="12"/>
      <c r="F20" s="13"/>
    </row>
    <row r="21" spans="1:6" x14ac:dyDescent="0.25">
      <c r="A21" s="14"/>
      <c r="B21" s="15"/>
      <c r="C21" s="16"/>
      <c r="D21" s="17"/>
      <c r="E21" s="12"/>
      <c r="F21" s="13"/>
    </row>
    <row r="22" spans="1:6" ht="26.4" x14ac:dyDescent="0.25">
      <c r="A22" s="14" t="s">
        <v>22</v>
      </c>
      <c r="B22" s="21" t="s">
        <v>23</v>
      </c>
      <c r="C22" s="16">
        <v>19</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s="116" customFormat="1" ht="26.4" x14ac:dyDescent="0.25">
      <c r="A32" s="14" t="s">
        <v>91</v>
      </c>
      <c r="B32" s="53" t="s">
        <v>141</v>
      </c>
      <c r="C32" s="39">
        <f>1.2*2.4*0.15</f>
        <v>0.432</v>
      </c>
      <c r="D32" s="17" t="s">
        <v>140</v>
      </c>
      <c r="E32" s="12"/>
      <c r="F32" s="13"/>
    </row>
    <row r="33" spans="1:6" ht="13.8" thickBot="1" x14ac:dyDescent="0.3">
      <c r="A33" s="8"/>
      <c r="B33" s="23"/>
      <c r="C33" s="24"/>
      <c r="D33" s="17"/>
      <c r="E33" s="12"/>
      <c r="F33" s="13">
        <f t="shared" ref="F33" si="0">( E33*C33)</f>
        <v>0</v>
      </c>
    </row>
    <row r="34" spans="1:6" ht="25.5" customHeight="1" thickBot="1" x14ac:dyDescent="0.3">
      <c r="A34" s="183" t="s">
        <v>29</v>
      </c>
      <c r="B34" s="184"/>
      <c r="C34" s="184"/>
      <c r="D34" s="184"/>
      <c r="E34" s="185"/>
      <c r="F34" s="6">
        <f>SUM(F10:F33)</f>
        <v>0</v>
      </c>
    </row>
    <row r="35" spans="1:6" x14ac:dyDescent="0.25">
      <c r="A35" s="108">
        <v>2</v>
      </c>
      <c r="B35" s="106" t="s">
        <v>111</v>
      </c>
      <c r="C35" s="84"/>
      <c r="D35" s="85"/>
      <c r="E35" s="86"/>
      <c r="F35" s="86"/>
    </row>
    <row r="36" spans="1:6" x14ac:dyDescent="0.25">
      <c r="A36" s="83"/>
      <c r="B36" s="106" t="s">
        <v>112</v>
      </c>
      <c r="C36" s="84"/>
      <c r="D36" s="85"/>
      <c r="E36" s="86"/>
      <c r="F36" s="86"/>
    </row>
    <row r="37" spans="1:6" x14ac:dyDescent="0.25">
      <c r="A37" s="87" t="s">
        <v>113</v>
      </c>
      <c r="B37" s="105" t="s">
        <v>114</v>
      </c>
      <c r="C37" s="88" t="s">
        <v>115</v>
      </c>
      <c r="D37" s="89"/>
      <c r="E37" s="90"/>
      <c r="F37" s="90"/>
    </row>
    <row r="38" spans="1:6" ht="26.4" x14ac:dyDescent="0.25">
      <c r="A38" s="91"/>
      <c r="B38" s="104" t="s">
        <v>116</v>
      </c>
      <c r="C38" s="92"/>
      <c r="D38" s="93"/>
      <c r="E38" s="94"/>
      <c r="F38" s="94"/>
    </row>
    <row r="39" spans="1:6" x14ac:dyDescent="0.25">
      <c r="A39" s="91"/>
      <c r="B39" s="107" t="s">
        <v>117</v>
      </c>
      <c r="C39" s="92"/>
      <c r="D39" s="93"/>
      <c r="E39" s="94"/>
      <c r="F39" s="95"/>
    </row>
    <row r="40" spans="1:6" ht="26.4" x14ac:dyDescent="0.25">
      <c r="A40" s="91" t="s">
        <v>7</v>
      </c>
      <c r="B40" s="96" t="s">
        <v>118</v>
      </c>
      <c r="C40" s="97">
        <v>400</v>
      </c>
      <c r="D40" s="98" t="s">
        <v>119</v>
      </c>
      <c r="E40" s="99"/>
      <c r="F40" s="95"/>
    </row>
    <row r="41" spans="1:6" x14ac:dyDescent="0.25">
      <c r="A41" s="91"/>
      <c r="B41" s="100"/>
      <c r="C41" s="84"/>
      <c r="D41" s="85"/>
      <c r="E41" s="99"/>
      <c r="F41" s="95"/>
    </row>
    <row r="42" spans="1:6" ht="26.4" x14ac:dyDescent="0.25">
      <c r="A42" s="101"/>
      <c r="B42" s="104" t="s">
        <v>116</v>
      </c>
      <c r="C42" s="102"/>
      <c r="D42" s="103"/>
      <c r="E42" s="99"/>
      <c r="F42" s="95"/>
    </row>
    <row r="43" spans="1:6" x14ac:dyDescent="0.25">
      <c r="A43" s="111"/>
      <c r="B43" s="112"/>
      <c r="C43" s="165"/>
      <c r="D43" s="166"/>
      <c r="E43" s="167"/>
      <c r="F43" s="164"/>
    </row>
    <row r="44" spans="1:6" ht="26.4" x14ac:dyDescent="0.25">
      <c r="A44" s="111" t="s">
        <v>10</v>
      </c>
      <c r="B44" s="112" t="s">
        <v>125</v>
      </c>
      <c r="C44" s="165">
        <v>1</v>
      </c>
      <c r="D44" s="166" t="s">
        <v>70</v>
      </c>
      <c r="E44" s="167"/>
      <c r="F44" s="164"/>
    </row>
    <row r="45" spans="1:6" ht="13.8" thickBot="1" x14ac:dyDescent="0.3">
      <c r="A45" s="109"/>
      <c r="B45" s="109"/>
      <c r="C45" s="109"/>
      <c r="D45" s="109"/>
      <c r="E45" s="109"/>
      <c r="F45" s="110"/>
    </row>
    <row r="46" spans="1:6" ht="25.5" customHeight="1" thickBot="1" x14ac:dyDescent="0.3">
      <c r="A46" s="183" t="s">
        <v>29</v>
      </c>
      <c r="B46" s="184"/>
      <c r="C46" s="184"/>
      <c r="D46" s="184"/>
      <c r="E46" s="185"/>
      <c r="F46" s="6">
        <f>SUM(F40:F45)</f>
        <v>0</v>
      </c>
    </row>
    <row r="47" spans="1:6" x14ac:dyDescent="0.25">
      <c r="A47" s="8">
        <v>3</v>
      </c>
      <c r="B47" s="25" t="s">
        <v>30</v>
      </c>
      <c r="C47" s="16"/>
      <c r="D47" s="17"/>
      <c r="E47" s="27"/>
      <c r="F47" s="13"/>
    </row>
    <row r="48" spans="1:6" x14ac:dyDescent="0.25">
      <c r="A48" s="8"/>
      <c r="B48" s="28" t="s">
        <v>31</v>
      </c>
      <c r="C48" s="16"/>
      <c r="D48" s="17"/>
      <c r="E48" s="27"/>
      <c r="F48" s="13"/>
    </row>
    <row r="49" spans="1:6" x14ac:dyDescent="0.25">
      <c r="A49" s="8"/>
      <c r="B49" s="29" t="s">
        <v>32</v>
      </c>
      <c r="C49" s="16"/>
      <c r="D49" s="17"/>
      <c r="E49" s="27"/>
      <c r="F49" s="13"/>
    </row>
    <row r="50" spans="1:6" x14ac:dyDescent="0.25">
      <c r="A50" s="8"/>
      <c r="B50" s="29" t="s">
        <v>33</v>
      </c>
      <c r="C50" s="16"/>
      <c r="D50" s="17"/>
      <c r="E50" s="27"/>
      <c r="F50" s="13"/>
    </row>
    <row r="51" spans="1:6" x14ac:dyDescent="0.25">
      <c r="A51" s="8"/>
      <c r="B51" s="29" t="s">
        <v>34</v>
      </c>
      <c r="C51" s="16"/>
      <c r="D51" s="17"/>
      <c r="E51" s="27"/>
      <c r="F51" s="13"/>
    </row>
    <row r="52" spans="1:6" x14ac:dyDescent="0.25">
      <c r="A52" s="8"/>
      <c r="B52" s="29" t="s">
        <v>35</v>
      </c>
      <c r="C52" s="16"/>
      <c r="D52" s="17"/>
      <c r="E52" s="27"/>
      <c r="F52" s="13"/>
    </row>
    <row r="53" spans="1:6" x14ac:dyDescent="0.25">
      <c r="A53" s="8"/>
      <c r="B53" s="29" t="s">
        <v>36</v>
      </c>
      <c r="C53" s="16"/>
      <c r="D53" s="17"/>
      <c r="E53" s="27"/>
      <c r="F53" s="13"/>
    </row>
    <row r="54" spans="1:6" x14ac:dyDescent="0.25">
      <c r="A54" s="8"/>
      <c r="B54" s="29" t="s">
        <v>37</v>
      </c>
      <c r="C54" s="16"/>
      <c r="D54" s="17"/>
      <c r="E54" s="27"/>
      <c r="F54" s="13"/>
    </row>
    <row r="55" spans="1:6" x14ac:dyDescent="0.25">
      <c r="A55" s="8"/>
      <c r="B55" s="29" t="s">
        <v>38</v>
      </c>
      <c r="C55" s="16"/>
      <c r="D55" s="17"/>
      <c r="E55" s="27"/>
      <c r="F55" s="13"/>
    </row>
    <row r="56" spans="1:6" x14ac:dyDescent="0.25">
      <c r="A56" s="8"/>
      <c r="B56" s="29" t="s">
        <v>39</v>
      </c>
      <c r="C56" s="16"/>
      <c r="D56" s="17"/>
      <c r="E56" s="27"/>
      <c r="F56" s="13"/>
    </row>
    <row r="57" spans="1:6" x14ac:dyDescent="0.25">
      <c r="A57" s="8"/>
      <c r="B57" s="30"/>
      <c r="C57" s="16"/>
      <c r="D57" s="17"/>
      <c r="E57" s="27"/>
      <c r="F57" s="13"/>
    </row>
    <row r="58" spans="1:6" s="33" customFormat="1" ht="15.6" x14ac:dyDescent="0.3">
      <c r="A58" s="14" t="s">
        <v>7</v>
      </c>
      <c r="B58" s="31" t="s">
        <v>143</v>
      </c>
      <c r="C58" s="16">
        <v>450</v>
      </c>
      <c r="D58" s="32" t="s">
        <v>40</v>
      </c>
      <c r="E58" s="27"/>
      <c r="F58" s="13"/>
    </row>
    <row r="59" spans="1:6" x14ac:dyDescent="0.25">
      <c r="A59" s="14" t="s">
        <v>10</v>
      </c>
      <c r="B59" s="34" t="s">
        <v>41</v>
      </c>
      <c r="C59" s="35">
        <v>510</v>
      </c>
      <c r="D59" s="36" t="s">
        <v>26</v>
      </c>
      <c r="E59" s="27"/>
      <c r="F59" s="13"/>
    </row>
    <row r="60" spans="1:6" s="33" customFormat="1" x14ac:dyDescent="0.25">
      <c r="A60" s="14" t="s">
        <v>13</v>
      </c>
      <c r="B60" s="37" t="s">
        <v>42</v>
      </c>
      <c r="C60" s="16">
        <v>60</v>
      </c>
      <c r="D60" s="17" t="s">
        <v>12</v>
      </c>
      <c r="E60" s="27"/>
      <c r="F60" s="13"/>
    </row>
    <row r="61" spans="1:6" ht="24.6" customHeight="1" x14ac:dyDescent="0.25">
      <c r="A61" s="14" t="s">
        <v>43</v>
      </c>
      <c r="B61" s="38" t="s">
        <v>44</v>
      </c>
      <c r="C61" s="39">
        <v>600</v>
      </c>
      <c r="D61" s="40" t="s">
        <v>40</v>
      </c>
      <c r="E61" s="13"/>
      <c r="F61" s="13"/>
    </row>
    <row r="62" spans="1:6" ht="13.8" thickBot="1" x14ac:dyDescent="0.3">
      <c r="A62" s="8"/>
      <c r="C62" s="41"/>
      <c r="D62" s="36"/>
      <c r="E62" s="27"/>
      <c r="F62" s="13">
        <f t="shared" ref="F62" si="1">C62*E62</f>
        <v>0</v>
      </c>
    </row>
    <row r="63" spans="1:6" ht="25.5" customHeight="1" thickBot="1" x14ac:dyDescent="0.3">
      <c r="A63" s="183" t="s">
        <v>29</v>
      </c>
      <c r="B63" s="184"/>
      <c r="C63" s="184"/>
      <c r="D63" s="184"/>
      <c r="E63" s="185"/>
      <c r="F63" s="6">
        <f>SUM(F58:F62)</f>
        <v>0</v>
      </c>
    </row>
    <row r="64" spans="1:6" x14ac:dyDescent="0.25">
      <c r="A64" s="8">
        <v>4</v>
      </c>
      <c r="B64" s="28" t="s">
        <v>45</v>
      </c>
      <c r="C64" s="26"/>
      <c r="D64" s="17"/>
      <c r="E64" s="27"/>
      <c r="F64" s="13"/>
    </row>
    <row r="65" spans="1:6" x14ac:dyDescent="0.25">
      <c r="A65" s="8"/>
      <c r="B65" s="29" t="s">
        <v>46</v>
      </c>
      <c r="C65" s="16"/>
      <c r="D65" s="17"/>
      <c r="E65" s="27"/>
      <c r="F65" s="13"/>
    </row>
    <row r="66" spans="1:6" ht="26.4" x14ac:dyDescent="0.25">
      <c r="A66" s="14" t="s">
        <v>7</v>
      </c>
      <c r="B66" s="42" t="s">
        <v>121</v>
      </c>
      <c r="C66" s="35">
        <v>2</v>
      </c>
      <c r="D66" s="17" t="s">
        <v>12</v>
      </c>
      <c r="E66" s="43"/>
      <c r="F66" s="44"/>
    </row>
    <row r="67" spans="1:6" x14ac:dyDescent="0.25">
      <c r="A67" s="14"/>
      <c r="B67" s="45"/>
      <c r="C67" s="35"/>
      <c r="D67" s="17"/>
      <c r="E67" s="43"/>
      <c r="F67" s="44"/>
    </row>
    <row r="68" spans="1:6" ht="26.4" x14ac:dyDescent="0.25">
      <c r="A68" s="14" t="s">
        <v>10</v>
      </c>
      <c r="B68" s="42" t="s">
        <v>47</v>
      </c>
      <c r="C68" s="35">
        <v>13</v>
      </c>
      <c r="D68" s="17" t="s">
        <v>12</v>
      </c>
      <c r="E68" s="43"/>
      <c r="F68" s="44"/>
    </row>
    <row r="69" spans="1:6" x14ac:dyDescent="0.25">
      <c r="A69" s="14"/>
      <c r="B69" s="45"/>
      <c r="C69" s="35"/>
      <c r="D69" s="17"/>
      <c r="E69" s="43"/>
      <c r="F69" s="44"/>
    </row>
    <row r="70" spans="1:6" ht="26.4" x14ac:dyDescent="0.25">
      <c r="A70" s="14" t="s">
        <v>13</v>
      </c>
      <c r="B70" s="42" t="s">
        <v>48</v>
      </c>
      <c r="C70" s="35">
        <v>6</v>
      </c>
      <c r="D70" s="17" t="s">
        <v>12</v>
      </c>
      <c r="E70" s="43"/>
      <c r="F70" s="44"/>
    </row>
    <row r="71" spans="1:6" x14ac:dyDescent="0.25">
      <c r="A71" s="14"/>
      <c r="B71" s="45"/>
      <c r="C71" s="35"/>
      <c r="D71" s="17"/>
      <c r="E71" s="43"/>
      <c r="F71" s="44"/>
    </row>
    <row r="72" spans="1:6" x14ac:dyDescent="0.25">
      <c r="A72" s="8"/>
      <c r="B72" s="46" t="s">
        <v>49</v>
      </c>
      <c r="C72" s="16"/>
      <c r="D72" s="17"/>
      <c r="E72" s="47"/>
      <c r="F72" s="44"/>
    </row>
    <row r="73" spans="1:6" x14ac:dyDescent="0.25">
      <c r="A73" s="8"/>
      <c r="B73" s="29" t="s">
        <v>50</v>
      </c>
      <c r="C73" s="16"/>
      <c r="D73" s="17"/>
      <c r="E73" s="27"/>
      <c r="F73" s="44"/>
    </row>
    <row r="74" spans="1:6" x14ac:dyDescent="0.25">
      <c r="A74" s="8"/>
      <c r="B74" s="29" t="s">
        <v>51</v>
      </c>
      <c r="C74" s="16"/>
      <c r="D74" s="17"/>
      <c r="E74" s="27"/>
      <c r="F74" s="44"/>
    </row>
    <row r="75" spans="1:6" x14ac:dyDescent="0.25">
      <c r="A75" s="8"/>
      <c r="B75" s="29" t="s">
        <v>52</v>
      </c>
      <c r="C75" s="16"/>
      <c r="D75" s="17"/>
      <c r="E75" s="27"/>
      <c r="F75" s="44"/>
    </row>
    <row r="76" spans="1:6" x14ac:dyDescent="0.25">
      <c r="A76" s="8"/>
      <c r="B76" s="29" t="s">
        <v>53</v>
      </c>
      <c r="C76" s="16"/>
      <c r="D76" s="17"/>
      <c r="E76" s="27"/>
      <c r="F76" s="44"/>
    </row>
    <row r="77" spans="1:6" x14ac:dyDescent="0.25">
      <c r="A77" s="8"/>
      <c r="B77" s="29" t="s">
        <v>54</v>
      </c>
      <c r="C77" s="16"/>
      <c r="D77" s="17"/>
      <c r="E77" s="27"/>
      <c r="F77" s="44"/>
    </row>
    <row r="78" spans="1:6" x14ac:dyDescent="0.25">
      <c r="A78" s="8"/>
      <c r="B78" s="29" t="s">
        <v>55</v>
      </c>
      <c r="C78" s="16"/>
      <c r="D78" s="17"/>
      <c r="E78" s="27"/>
      <c r="F78" s="44"/>
    </row>
    <row r="79" spans="1:6" ht="26.4" x14ac:dyDescent="0.25">
      <c r="A79" s="14" t="s">
        <v>43</v>
      </c>
      <c r="B79" s="48" t="s">
        <v>56</v>
      </c>
      <c r="C79" s="16">
        <v>15</v>
      </c>
      <c r="D79" s="17" t="s">
        <v>12</v>
      </c>
      <c r="E79" s="27"/>
      <c r="F79" s="44"/>
    </row>
    <row r="80" spans="1:6" x14ac:dyDescent="0.25">
      <c r="A80" s="14"/>
      <c r="B80" s="48"/>
      <c r="C80" s="16"/>
      <c r="D80" s="17"/>
      <c r="E80" s="27"/>
      <c r="F80" s="44"/>
    </row>
    <row r="81" spans="1:8" ht="26.4" x14ac:dyDescent="0.25">
      <c r="A81" s="14" t="s">
        <v>16</v>
      </c>
      <c r="B81" s="48" t="s">
        <v>57</v>
      </c>
      <c r="C81" s="16">
        <v>6</v>
      </c>
      <c r="D81" s="17" t="s">
        <v>12</v>
      </c>
      <c r="E81" s="27"/>
      <c r="F81" s="44"/>
    </row>
    <row r="82" spans="1:8" x14ac:dyDescent="0.25">
      <c r="A82" s="14"/>
      <c r="B82" s="48"/>
      <c r="C82" s="16"/>
      <c r="D82" s="17"/>
      <c r="E82" s="27"/>
      <c r="F82" s="44"/>
    </row>
    <row r="83" spans="1:8" ht="26.4" x14ac:dyDescent="0.25">
      <c r="A83" s="14" t="s">
        <v>18</v>
      </c>
      <c r="B83" s="22" t="s">
        <v>58</v>
      </c>
      <c r="C83" s="16">
        <f>C79</f>
        <v>15</v>
      </c>
      <c r="D83" s="17" t="s">
        <v>12</v>
      </c>
      <c r="E83" s="27"/>
      <c r="F83" s="44"/>
    </row>
    <row r="84" spans="1:8" x14ac:dyDescent="0.25">
      <c r="A84" s="14"/>
      <c r="B84" s="49"/>
      <c r="C84" s="16"/>
      <c r="D84" s="17"/>
      <c r="E84" s="27"/>
      <c r="F84" s="44"/>
    </row>
    <row r="85" spans="1:8" ht="26.4" x14ac:dyDescent="0.25">
      <c r="A85" s="14" t="s">
        <v>67</v>
      </c>
      <c r="B85" s="22" t="s">
        <v>59</v>
      </c>
      <c r="C85" s="16">
        <f>C81</f>
        <v>6</v>
      </c>
      <c r="D85" s="17" t="s">
        <v>12</v>
      </c>
      <c r="E85" s="27"/>
      <c r="F85" s="44"/>
    </row>
    <row r="86" spans="1:8" ht="14.25" customHeight="1" thickBot="1" x14ac:dyDescent="0.3">
      <c r="A86" s="8"/>
      <c r="B86" s="48"/>
      <c r="C86" s="16"/>
      <c r="D86" s="17"/>
      <c r="E86" s="27"/>
      <c r="F86" s="44">
        <f t="shared" ref="F86" si="2">E86*C86</f>
        <v>0</v>
      </c>
    </row>
    <row r="87" spans="1:8" ht="21.6" customHeight="1" thickBot="1" x14ac:dyDescent="0.3">
      <c r="A87" s="183" t="s">
        <v>29</v>
      </c>
      <c r="B87" s="184"/>
      <c r="C87" s="184"/>
      <c r="D87" s="184"/>
      <c r="E87" s="185"/>
      <c r="F87" s="6">
        <f>SUM(F66:F86)</f>
        <v>0</v>
      </c>
    </row>
    <row r="88" spans="1:8" x14ac:dyDescent="0.25">
      <c r="A88" s="8">
        <v>5</v>
      </c>
      <c r="B88" s="28" t="s">
        <v>60</v>
      </c>
      <c r="C88" s="26"/>
      <c r="D88" s="17"/>
      <c r="E88" s="27"/>
      <c r="F88" s="13"/>
    </row>
    <row r="89" spans="1:8" x14ac:dyDescent="0.25">
      <c r="A89" s="8"/>
      <c r="B89" s="29" t="s">
        <v>61</v>
      </c>
      <c r="C89" s="16"/>
      <c r="D89" s="17"/>
      <c r="E89" s="27"/>
      <c r="F89" s="13"/>
    </row>
    <row r="90" spans="1:8" ht="39.9" customHeight="1" x14ac:dyDescent="0.25">
      <c r="A90" s="14" t="s">
        <v>7</v>
      </c>
      <c r="B90" s="50" t="s">
        <v>148</v>
      </c>
      <c r="C90" s="35">
        <f>826.4</f>
        <v>826.4</v>
      </c>
      <c r="D90" s="32" t="s">
        <v>40</v>
      </c>
      <c r="E90" s="51"/>
      <c r="F90" s="44"/>
    </row>
    <row r="91" spans="1:8" x14ac:dyDescent="0.25">
      <c r="A91" s="14"/>
      <c r="B91" s="30"/>
      <c r="C91" s="16"/>
      <c r="D91" s="17"/>
      <c r="E91" s="27"/>
      <c r="F91" s="44"/>
    </row>
    <row r="92" spans="1:8" ht="52.8" x14ac:dyDescent="0.25">
      <c r="A92" s="52" t="s">
        <v>10</v>
      </c>
      <c r="B92" s="53" t="s">
        <v>62</v>
      </c>
      <c r="C92" s="16">
        <f>452.4*1</f>
        <v>452.4</v>
      </c>
      <c r="D92" s="32" t="s">
        <v>40</v>
      </c>
      <c r="E92" s="27"/>
      <c r="F92" s="44"/>
      <c r="G92" s="54"/>
      <c r="H92" s="54"/>
    </row>
    <row r="93" spans="1:8" x14ac:dyDescent="0.25">
      <c r="A93" s="52"/>
      <c r="B93" s="53"/>
      <c r="C93" s="16"/>
      <c r="D93" s="32"/>
      <c r="E93" s="27"/>
      <c r="F93" s="44"/>
      <c r="G93" s="54"/>
      <c r="H93" s="54"/>
    </row>
    <row r="94" spans="1:8" ht="39.6" x14ac:dyDescent="0.25">
      <c r="A94" s="52" t="s">
        <v>13</v>
      </c>
      <c r="B94" s="53" t="s">
        <v>63</v>
      </c>
      <c r="C94" s="16">
        <f>452*2.1</f>
        <v>949.2</v>
      </c>
      <c r="D94" s="32" t="s">
        <v>40</v>
      </c>
      <c r="E94" s="27"/>
      <c r="F94" s="44"/>
      <c r="G94" s="54"/>
      <c r="H94" s="54"/>
    </row>
    <row r="95" spans="1:8" x14ac:dyDescent="0.25">
      <c r="A95" s="52"/>
      <c r="B95" s="53"/>
      <c r="C95" s="16"/>
      <c r="D95" s="32"/>
      <c r="E95" s="27"/>
      <c r="F95" s="44"/>
      <c r="G95" s="54"/>
      <c r="H95" s="54"/>
    </row>
    <row r="96" spans="1:8" ht="39.6" x14ac:dyDescent="0.25">
      <c r="A96" s="52" t="s">
        <v>43</v>
      </c>
      <c r="B96" s="53" t="s">
        <v>64</v>
      </c>
      <c r="C96" s="16">
        <f>374.4*1.4</f>
        <v>524.16</v>
      </c>
      <c r="D96" s="32" t="s">
        <v>40</v>
      </c>
      <c r="E96" s="27"/>
      <c r="F96" s="44"/>
      <c r="G96" s="54"/>
      <c r="H96" s="54"/>
    </row>
    <row r="97" spans="1:8" x14ac:dyDescent="0.25">
      <c r="A97" s="52"/>
      <c r="B97" s="53"/>
      <c r="C97" s="16"/>
      <c r="D97" s="32"/>
      <c r="E97" s="27"/>
      <c r="F97" s="44"/>
      <c r="G97" s="54"/>
      <c r="H97" s="54"/>
    </row>
    <row r="98" spans="1:8" ht="52.8" x14ac:dyDescent="0.25">
      <c r="A98" s="52" t="s">
        <v>16</v>
      </c>
      <c r="B98" s="53" t="s">
        <v>65</v>
      </c>
      <c r="C98" s="16">
        <f>374.4*1.8</f>
        <v>673.92</v>
      </c>
      <c r="D98" s="32" t="s">
        <v>40</v>
      </c>
      <c r="E98" s="27"/>
      <c r="F98" s="44"/>
      <c r="G98" s="54"/>
      <c r="H98" s="54"/>
    </row>
    <row r="99" spans="1:8" x14ac:dyDescent="0.25">
      <c r="A99" s="52"/>
      <c r="B99" s="53"/>
      <c r="C99" s="16"/>
      <c r="D99" s="32"/>
      <c r="E99" s="27"/>
      <c r="F99" s="44"/>
      <c r="G99" s="54"/>
      <c r="H99" s="54"/>
    </row>
    <row r="100" spans="1:8" ht="52.8" x14ac:dyDescent="0.25">
      <c r="A100" s="55" t="s">
        <v>18</v>
      </c>
      <c r="B100" s="56" t="s">
        <v>66</v>
      </c>
      <c r="C100" s="57">
        <v>1050</v>
      </c>
      <c r="D100" s="58" t="s">
        <v>40</v>
      </c>
      <c r="E100" s="59"/>
      <c r="F100" s="60"/>
      <c r="G100" s="54"/>
      <c r="H100" s="54"/>
    </row>
    <row r="101" spans="1:8" x14ac:dyDescent="0.25">
      <c r="A101" s="52"/>
      <c r="B101" s="53"/>
      <c r="C101" s="16"/>
      <c r="D101" s="32"/>
      <c r="E101" s="27"/>
      <c r="F101" s="44"/>
      <c r="G101" s="54"/>
      <c r="H101" s="54"/>
    </row>
    <row r="102" spans="1:8" ht="26.4" x14ac:dyDescent="0.25">
      <c r="A102" s="52" t="s">
        <v>67</v>
      </c>
      <c r="B102" s="53" t="s">
        <v>68</v>
      </c>
      <c r="C102" s="16">
        <f>66*0.3</f>
        <v>19.8</v>
      </c>
      <c r="D102" s="32" t="s">
        <v>40</v>
      </c>
      <c r="E102" s="27"/>
      <c r="F102" s="44"/>
      <c r="G102" s="54"/>
      <c r="H102" s="61"/>
    </row>
    <row r="103" spans="1:8" x14ac:dyDescent="0.25">
      <c r="A103" s="52"/>
      <c r="B103" s="53"/>
      <c r="C103" s="16"/>
      <c r="D103" s="32"/>
      <c r="E103" s="27"/>
      <c r="F103" s="44"/>
      <c r="G103" s="54"/>
      <c r="H103" s="61"/>
    </row>
    <row r="104" spans="1:8" ht="26.4" x14ac:dyDescent="0.25">
      <c r="A104" s="52" t="s">
        <v>20</v>
      </c>
      <c r="B104" s="53" t="s">
        <v>122</v>
      </c>
      <c r="C104" s="16">
        <v>1</v>
      </c>
      <c r="D104" s="32" t="s">
        <v>70</v>
      </c>
      <c r="E104" s="27"/>
      <c r="F104" s="44"/>
      <c r="G104" s="54"/>
      <c r="H104" s="61"/>
    </row>
    <row r="105" spans="1:8" ht="13.8" thickBot="1" x14ac:dyDescent="0.3">
      <c r="A105" s="52"/>
      <c r="B105" s="62"/>
      <c r="C105" s="16"/>
      <c r="D105" s="32"/>
      <c r="E105" s="27"/>
      <c r="F105" s="44">
        <f t="shared" ref="F105" si="3">E105*C105</f>
        <v>0</v>
      </c>
      <c r="G105" s="54"/>
      <c r="H105" s="54"/>
    </row>
    <row r="106" spans="1:8" ht="24.6" customHeight="1" thickBot="1" x14ac:dyDescent="0.3">
      <c r="A106" s="183" t="s">
        <v>29</v>
      </c>
      <c r="B106" s="184"/>
      <c r="C106" s="184"/>
      <c r="D106" s="184"/>
      <c r="E106" s="185"/>
      <c r="F106" s="6">
        <f>SUM(F88:F105)</f>
        <v>0</v>
      </c>
      <c r="G106" s="54"/>
      <c r="H106" s="54"/>
    </row>
    <row r="107" spans="1:8" x14ac:dyDescent="0.25">
      <c r="A107" s="63">
        <v>6</v>
      </c>
      <c r="B107" s="64" t="s">
        <v>71</v>
      </c>
      <c r="C107" s="65"/>
      <c r="D107" s="17"/>
      <c r="E107" s="27"/>
      <c r="F107" s="13"/>
      <c r="G107" s="54"/>
      <c r="H107" s="54"/>
    </row>
    <row r="108" spans="1:8" x14ac:dyDescent="0.25">
      <c r="A108" s="63"/>
      <c r="B108" s="66"/>
      <c r="C108" s="65"/>
      <c r="D108" s="17"/>
      <c r="E108" s="27"/>
      <c r="F108" s="13"/>
    </row>
    <row r="109" spans="1:8" ht="26.4" x14ac:dyDescent="0.25">
      <c r="A109" s="52" t="s">
        <v>7</v>
      </c>
      <c r="B109" s="67" t="s">
        <v>72</v>
      </c>
      <c r="C109" s="65">
        <v>1</v>
      </c>
      <c r="D109" s="17" t="s">
        <v>73</v>
      </c>
      <c r="E109" s="27"/>
      <c r="F109" s="13"/>
    </row>
    <row r="110" spans="1:8" x14ac:dyDescent="0.25">
      <c r="A110" s="52"/>
      <c r="B110" s="66"/>
      <c r="C110" s="65"/>
      <c r="D110" s="17"/>
      <c r="E110" s="27"/>
      <c r="F110" s="13"/>
    </row>
    <row r="111" spans="1:8" x14ac:dyDescent="0.25">
      <c r="A111" s="52"/>
      <c r="B111" s="64" t="s">
        <v>74</v>
      </c>
      <c r="C111" s="65"/>
      <c r="D111" s="17"/>
      <c r="E111" s="27"/>
      <c r="F111" s="13"/>
    </row>
    <row r="112" spans="1:8" x14ac:dyDescent="0.25">
      <c r="A112" s="52"/>
      <c r="B112" s="66"/>
      <c r="C112" s="65"/>
      <c r="D112" s="17"/>
      <c r="E112" s="27"/>
      <c r="F112" s="13"/>
    </row>
    <row r="113" spans="1:6" x14ac:dyDescent="0.25">
      <c r="A113" s="52" t="s">
        <v>10</v>
      </c>
      <c r="B113" s="66" t="s">
        <v>75</v>
      </c>
      <c r="C113" s="65">
        <v>60</v>
      </c>
      <c r="D113" s="17" t="s">
        <v>12</v>
      </c>
      <c r="E113" s="27"/>
      <c r="F113" s="13"/>
    </row>
    <row r="114" spans="1:6" x14ac:dyDescent="0.25">
      <c r="A114" s="52"/>
      <c r="B114" s="66"/>
      <c r="C114" s="65"/>
      <c r="D114" s="17"/>
      <c r="E114" s="27"/>
      <c r="F114" s="13"/>
    </row>
    <row r="115" spans="1:6" x14ac:dyDescent="0.25">
      <c r="A115" s="52" t="s">
        <v>13</v>
      </c>
      <c r="B115" s="66" t="s">
        <v>76</v>
      </c>
      <c r="C115" s="65">
        <v>25</v>
      </c>
      <c r="D115" s="17" t="s">
        <v>12</v>
      </c>
      <c r="E115" s="27"/>
      <c r="F115" s="13"/>
    </row>
    <row r="116" spans="1:6" x14ac:dyDescent="0.25">
      <c r="A116" s="52"/>
      <c r="B116" s="66"/>
      <c r="C116" s="65"/>
      <c r="D116" s="17"/>
      <c r="E116" s="27"/>
      <c r="F116" s="13"/>
    </row>
    <row r="117" spans="1:6" x14ac:dyDescent="0.25">
      <c r="A117" s="52" t="s">
        <v>43</v>
      </c>
      <c r="B117" s="66" t="s">
        <v>77</v>
      </c>
      <c r="C117" s="65">
        <v>15</v>
      </c>
      <c r="D117" s="17" t="s">
        <v>12</v>
      </c>
      <c r="E117" s="27"/>
      <c r="F117" s="13"/>
    </row>
    <row r="118" spans="1:6" x14ac:dyDescent="0.25">
      <c r="A118" s="52"/>
      <c r="B118" s="66"/>
      <c r="C118" s="65"/>
      <c r="D118" s="17"/>
      <c r="E118" s="27"/>
      <c r="F118" s="13"/>
    </row>
    <row r="119" spans="1:6" x14ac:dyDescent="0.25">
      <c r="A119" s="52" t="s">
        <v>16</v>
      </c>
      <c r="B119" s="66" t="s">
        <v>78</v>
      </c>
      <c r="C119" s="65">
        <v>20</v>
      </c>
      <c r="D119" s="17" t="s">
        <v>12</v>
      </c>
      <c r="E119" s="27"/>
      <c r="F119" s="13"/>
    </row>
    <row r="120" spans="1:6" x14ac:dyDescent="0.25">
      <c r="A120" s="52"/>
      <c r="B120" s="66"/>
      <c r="C120" s="65"/>
      <c r="D120" s="17"/>
      <c r="E120" s="27"/>
      <c r="F120" s="13"/>
    </row>
    <row r="121" spans="1:6" ht="17.399999999999999" customHeight="1" x14ac:dyDescent="0.25">
      <c r="A121" s="52" t="s">
        <v>18</v>
      </c>
      <c r="B121" s="66" t="s">
        <v>79</v>
      </c>
      <c r="C121" s="65">
        <v>15</v>
      </c>
      <c r="D121" s="17" t="s">
        <v>12</v>
      </c>
      <c r="E121" s="27"/>
      <c r="F121" s="13"/>
    </row>
    <row r="122" spans="1:6" ht="13.8" thickBot="1" x14ac:dyDescent="0.3">
      <c r="A122" s="63"/>
      <c r="B122" s="66"/>
      <c r="C122" s="65"/>
      <c r="D122" s="17"/>
      <c r="E122" s="27"/>
      <c r="F122" s="13">
        <f t="shared" ref="F122" si="4">E122*C122</f>
        <v>0</v>
      </c>
    </row>
    <row r="123" spans="1:6" ht="20.100000000000001" customHeight="1" thickBot="1" x14ac:dyDescent="0.3">
      <c r="A123" s="183" t="s">
        <v>29</v>
      </c>
      <c r="B123" s="184"/>
      <c r="C123" s="184"/>
      <c r="D123" s="184"/>
      <c r="E123" s="185"/>
      <c r="F123" s="6">
        <f>SUM(F109:F122)</f>
        <v>0</v>
      </c>
    </row>
    <row r="124" spans="1:6" ht="29.4" customHeight="1" x14ac:dyDescent="0.25">
      <c r="A124" s="8">
        <v>7</v>
      </c>
      <c r="B124" s="68" t="s">
        <v>80</v>
      </c>
      <c r="C124" s="69"/>
      <c r="D124" s="17"/>
      <c r="E124" s="27"/>
      <c r="F124" s="13"/>
    </row>
    <row r="125" spans="1:6" ht="14.1" customHeight="1" x14ac:dyDescent="0.25">
      <c r="A125" s="8"/>
      <c r="B125" s="28"/>
      <c r="C125" s="70"/>
      <c r="D125" s="17"/>
      <c r="E125" s="27"/>
      <c r="F125" s="13"/>
    </row>
    <row r="126" spans="1:6" ht="38.1" customHeight="1" x14ac:dyDescent="0.25">
      <c r="A126" s="14" t="s">
        <v>7</v>
      </c>
      <c r="B126" s="71" t="s">
        <v>25</v>
      </c>
      <c r="C126" s="39">
        <v>6</v>
      </c>
      <c r="D126" s="32" t="s">
        <v>26</v>
      </c>
      <c r="E126" s="27"/>
      <c r="F126" s="13"/>
    </row>
    <row r="127" spans="1:6" ht="14.1" customHeight="1" x14ac:dyDescent="0.25">
      <c r="A127" s="8"/>
      <c r="B127" s="28"/>
      <c r="C127" s="70"/>
      <c r="D127" s="17"/>
      <c r="E127" s="27"/>
      <c r="F127" s="13"/>
    </row>
    <row r="128" spans="1:6" ht="24.6" customHeight="1" x14ac:dyDescent="0.25">
      <c r="A128" s="14" t="s">
        <v>10</v>
      </c>
      <c r="B128" s="48" t="s">
        <v>126</v>
      </c>
      <c r="C128" s="39">
        <v>1</v>
      </c>
      <c r="D128" s="17" t="s">
        <v>73</v>
      </c>
      <c r="E128" s="27"/>
      <c r="F128" s="13"/>
    </row>
    <row r="129" spans="1:6" ht="14.1" customHeight="1" x14ac:dyDescent="0.25">
      <c r="A129" s="8"/>
      <c r="B129" s="28"/>
      <c r="C129" s="70"/>
      <c r="D129" s="17"/>
      <c r="E129" s="27"/>
      <c r="F129" s="13"/>
    </row>
    <row r="130" spans="1:6" ht="14.1" customHeight="1" x14ac:dyDescent="0.25">
      <c r="A130" s="14"/>
      <c r="B130" s="72" t="s">
        <v>81</v>
      </c>
      <c r="C130" s="70"/>
      <c r="D130" s="17"/>
      <c r="E130" s="27"/>
      <c r="F130" s="13"/>
    </row>
    <row r="131" spans="1:6" ht="14.1" customHeight="1" x14ac:dyDescent="0.25">
      <c r="A131" s="14" t="s">
        <v>13</v>
      </c>
      <c r="B131" s="73" t="s">
        <v>82</v>
      </c>
      <c r="C131" s="39">
        <v>0.6</v>
      </c>
      <c r="D131" s="17" t="s">
        <v>83</v>
      </c>
      <c r="E131" s="27"/>
      <c r="F131" s="13"/>
    </row>
    <row r="132" spans="1:6" ht="14.1" customHeight="1" x14ac:dyDescent="0.25">
      <c r="A132" s="14"/>
      <c r="B132" s="28"/>
      <c r="C132" s="70"/>
      <c r="D132" s="17"/>
      <c r="E132" s="27"/>
      <c r="F132" s="13"/>
    </row>
    <row r="133" spans="1:6" ht="14.1" customHeight="1" x14ac:dyDescent="0.25">
      <c r="A133" s="14" t="s">
        <v>43</v>
      </c>
      <c r="B133" s="73" t="s">
        <v>84</v>
      </c>
      <c r="C133" s="39">
        <v>0.28000000000000003</v>
      </c>
      <c r="D133" s="17" t="s">
        <v>83</v>
      </c>
      <c r="E133" s="27"/>
      <c r="F133" s="13"/>
    </row>
    <row r="134" spans="1:6" ht="14.1" customHeight="1" x14ac:dyDescent="0.25">
      <c r="A134" s="8"/>
      <c r="B134" s="28"/>
      <c r="C134" s="70"/>
      <c r="D134" s="17"/>
      <c r="E134" s="27"/>
      <c r="F134" s="13"/>
    </row>
    <row r="135" spans="1:6" ht="27" customHeight="1" x14ac:dyDescent="0.25">
      <c r="A135" s="14" t="s">
        <v>16</v>
      </c>
      <c r="B135" s="53" t="s">
        <v>85</v>
      </c>
      <c r="C135" s="39">
        <f>1.2*2.4*0.15</f>
        <v>0.432</v>
      </c>
      <c r="D135" s="17" t="s">
        <v>83</v>
      </c>
      <c r="E135" s="27"/>
      <c r="F135" s="13"/>
    </row>
    <row r="136" spans="1:6" ht="12.9" customHeight="1" x14ac:dyDescent="0.25">
      <c r="A136" s="14"/>
      <c r="B136" s="53"/>
      <c r="C136" s="39"/>
      <c r="D136" s="17"/>
      <c r="E136" s="27"/>
      <c r="F136" s="13"/>
    </row>
    <row r="137" spans="1:6" ht="26.4" x14ac:dyDescent="0.25">
      <c r="A137" s="14" t="s">
        <v>20</v>
      </c>
      <c r="B137" s="74" t="s">
        <v>86</v>
      </c>
      <c r="C137" s="39">
        <v>7</v>
      </c>
      <c r="D137" s="17" t="s">
        <v>12</v>
      </c>
      <c r="E137" s="27"/>
      <c r="F137" s="13"/>
    </row>
    <row r="138" spans="1:6" x14ac:dyDescent="0.25">
      <c r="A138" s="14"/>
      <c r="B138" s="75"/>
      <c r="C138" s="39"/>
      <c r="D138" s="17"/>
      <c r="E138" s="27"/>
      <c r="F138" s="13"/>
    </row>
    <row r="139" spans="1:6" ht="26.4" x14ac:dyDescent="0.25">
      <c r="A139" s="14" t="s">
        <v>22</v>
      </c>
      <c r="B139" s="75" t="s">
        <v>87</v>
      </c>
      <c r="C139" s="39">
        <v>6</v>
      </c>
      <c r="D139" s="17" t="s">
        <v>12</v>
      </c>
      <c r="E139" s="27"/>
      <c r="F139" s="13"/>
    </row>
    <row r="140" spans="1:6" x14ac:dyDescent="0.25">
      <c r="A140" s="14"/>
      <c r="B140" s="75"/>
      <c r="C140" s="39"/>
      <c r="D140" s="17"/>
      <c r="E140" s="27"/>
      <c r="F140" s="13"/>
    </row>
    <row r="141" spans="1:6" ht="26.4" x14ac:dyDescent="0.25">
      <c r="A141" s="14" t="s">
        <v>24</v>
      </c>
      <c r="B141" s="75" t="s">
        <v>88</v>
      </c>
      <c r="C141" s="39">
        <v>6</v>
      </c>
      <c r="D141" s="17" t="s">
        <v>12</v>
      </c>
      <c r="E141" s="27"/>
      <c r="F141" s="13"/>
    </row>
    <row r="142" spans="1:6" x14ac:dyDescent="0.25">
      <c r="A142" s="14"/>
      <c r="B142" s="75"/>
      <c r="C142" s="39"/>
      <c r="D142" s="17"/>
      <c r="E142" s="27"/>
      <c r="F142" s="13"/>
    </row>
    <row r="143" spans="1:6" ht="46.5" customHeight="1" x14ac:dyDescent="0.25">
      <c r="A143" s="14" t="s">
        <v>89</v>
      </c>
      <c r="B143" s="53" t="s">
        <v>90</v>
      </c>
      <c r="C143" s="39">
        <v>150</v>
      </c>
      <c r="D143" s="32" t="s">
        <v>40</v>
      </c>
      <c r="E143" s="27"/>
      <c r="F143" s="13"/>
    </row>
    <row r="144" spans="1:6" ht="14.1" customHeight="1" x14ac:dyDescent="0.25">
      <c r="A144" s="14"/>
      <c r="B144" s="28"/>
      <c r="C144" s="39"/>
      <c r="D144" s="17"/>
      <c r="E144" s="27"/>
      <c r="F144" s="13"/>
    </row>
    <row r="145" spans="1:6" ht="39.6" x14ac:dyDescent="0.25">
      <c r="A145" s="14" t="s">
        <v>91</v>
      </c>
      <c r="B145" s="53" t="s">
        <v>92</v>
      </c>
      <c r="C145" s="39">
        <v>230</v>
      </c>
      <c r="D145" s="32" t="s">
        <v>40</v>
      </c>
      <c r="E145" s="27"/>
      <c r="F145" s="13"/>
    </row>
    <row r="146" spans="1:6" ht="14.1" customHeight="1" x14ac:dyDescent="0.25">
      <c r="A146" s="8"/>
      <c r="B146" s="28"/>
      <c r="C146" s="70"/>
      <c r="D146" s="17"/>
      <c r="E146" s="27"/>
      <c r="F146" s="13"/>
    </row>
    <row r="147" spans="1:6" ht="14.1" customHeight="1" x14ac:dyDescent="0.25">
      <c r="A147" s="8"/>
      <c r="B147" s="28" t="s">
        <v>93</v>
      </c>
      <c r="C147" s="70"/>
      <c r="D147" s="17"/>
      <c r="E147" s="27"/>
      <c r="F147" s="13"/>
    </row>
    <row r="148" spans="1:6" ht="14.1" customHeight="1" x14ac:dyDescent="0.25">
      <c r="A148" s="14"/>
      <c r="B148" s="28"/>
      <c r="C148" s="70"/>
      <c r="D148" s="17"/>
      <c r="E148" s="27"/>
      <c r="F148" s="13"/>
    </row>
    <row r="149" spans="1:6" ht="26.4" x14ac:dyDescent="0.25">
      <c r="A149" s="52" t="s">
        <v>94</v>
      </c>
      <c r="B149" s="48" t="s">
        <v>95</v>
      </c>
      <c r="C149" s="39">
        <v>1</v>
      </c>
      <c r="D149" s="17" t="s">
        <v>73</v>
      </c>
      <c r="E149" s="27"/>
      <c r="F149" s="13"/>
    </row>
    <row r="150" spans="1:6" ht="14.1" customHeight="1" x14ac:dyDescent="0.25">
      <c r="A150" s="14"/>
      <c r="B150" s="28"/>
      <c r="C150" s="39"/>
      <c r="D150" s="17"/>
      <c r="E150" s="27"/>
      <c r="F150" s="13"/>
    </row>
    <row r="151" spans="1:6" ht="52.8" x14ac:dyDescent="0.25">
      <c r="A151" s="14" t="s">
        <v>96</v>
      </c>
      <c r="B151" s="48" t="s">
        <v>123</v>
      </c>
      <c r="C151" s="39">
        <v>1</v>
      </c>
      <c r="D151" s="17" t="s">
        <v>73</v>
      </c>
      <c r="E151" s="27"/>
      <c r="F151" s="13"/>
    </row>
    <row r="152" spans="1:6" ht="14.1" customHeight="1" x14ac:dyDescent="0.25">
      <c r="A152" s="14"/>
      <c r="B152" s="28"/>
      <c r="C152" s="39"/>
      <c r="D152" s="17"/>
      <c r="E152" s="27"/>
      <c r="F152" s="13"/>
    </row>
    <row r="153" spans="1:6" ht="26.4" x14ac:dyDescent="0.25">
      <c r="A153" s="14" t="s">
        <v>98</v>
      </c>
      <c r="B153" s="48" t="s">
        <v>110</v>
      </c>
      <c r="C153" s="39">
        <v>6</v>
      </c>
      <c r="D153" s="17" t="s">
        <v>12</v>
      </c>
      <c r="E153" s="27"/>
      <c r="F153" s="13"/>
    </row>
    <row r="154" spans="1:6" ht="14.1" customHeight="1" x14ac:dyDescent="0.25">
      <c r="A154" s="14"/>
      <c r="B154" s="28"/>
      <c r="C154" s="39"/>
      <c r="D154" s="17"/>
      <c r="E154" s="27"/>
      <c r="F154" s="13"/>
    </row>
    <row r="155" spans="1:6" ht="14.4" customHeight="1" x14ac:dyDescent="0.25">
      <c r="A155" s="14" t="s">
        <v>109</v>
      </c>
      <c r="B155" s="76" t="s">
        <v>99</v>
      </c>
      <c r="C155" s="39">
        <v>1</v>
      </c>
      <c r="D155" s="17" t="s">
        <v>73</v>
      </c>
      <c r="E155" s="27"/>
      <c r="F155" s="13"/>
    </row>
    <row r="156" spans="1:6" ht="14.1" customHeight="1" thickBot="1" x14ac:dyDescent="0.3">
      <c r="A156" s="8"/>
      <c r="B156" s="28"/>
      <c r="C156" s="77"/>
      <c r="D156" s="17"/>
      <c r="E156" s="27"/>
      <c r="F156" s="13">
        <f t="shared" ref="F156" si="5">E156*C156</f>
        <v>0</v>
      </c>
    </row>
    <row r="157" spans="1:6" ht="20.100000000000001" customHeight="1" thickBot="1" x14ac:dyDescent="0.3">
      <c r="A157" s="183" t="s">
        <v>29</v>
      </c>
      <c r="B157" s="184"/>
      <c r="C157" s="184"/>
      <c r="D157" s="184"/>
      <c r="E157" s="185"/>
      <c r="F157" s="6">
        <f>SUM(F126:F156)</f>
        <v>0</v>
      </c>
    </row>
    <row r="158" spans="1:6" x14ac:dyDescent="0.25">
      <c r="A158" s="8"/>
      <c r="B158" s="186" t="s">
        <v>100</v>
      </c>
      <c r="C158" s="187"/>
      <c r="D158" s="187"/>
      <c r="E158" s="188"/>
      <c r="F158" s="13"/>
    </row>
    <row r="159" spans="1:6" x14ac:dyDescent="0.25">
      <c r="A159" s="8"/>
      <c r="B159" s="169" t="s">
        <v>101</v>
      </c>
      <c r="C159" s="170"/>
      <c r="D159" s="170"/>
      <c r="E159" s="171"/>
      <c r="F159" s="13">
        <f>F34</f>
        <v>0</v>
      </c>
    </row>
    <row r="160" spans="1:6" x14ac:dyDescent="0.25">
      <c r="A160" s="8"/>
      <c r="B160" s="169" t="s">
        <v>120</v>
      </c>
      <c r="C160" s="170"/>
      <c r="D160" s="170"/>
      <c r="E160" s="171"/>
      <c r="F160" s="13">
        <f>F46</f>
        <v>0</v>
      </c>
    </row>
    <row r="161" spans="1:8" x14ac:dyDescent="0.25">
      <c r="A161" s="8"/>
      <c r="B161" s="169" t="s">
        <v>127</v>
      </c>
      <c r="C161" s="170"/>
      <c r="D161" s="170"/>
      <c r="E161" s="171"/>
      <c r="F161" s="13">
        <f>F63</f>
        <v>0</v>
      </c>
    </row>
    <row r="162" spans="1:8" x14ac:dyDescent="0.25">
      <c r="A162" s="8"/>
      <c r="B162" s="169" t="s">
        <v>128</v>
      </c>
      <c r="C162" s="170"/>
      <c r="D162" s="170"/>
      <c r="E162" s="171"/>
      <c r="F162" s="13">
        <f>F87</f>
        <v>0</v>
      </c>
    </row>
    <row r="163" spans="1:8" x14ac:dyDescent="0.25">
      <c r="A163" s="8"/>
      <c r="B163" s="169" t="s">
        <v>129</v>
      </c>
      <c r="C163" s="170"/>
      <c r="D163" s="170"/>
      <c r="E163" s="171"/>
      <c r="F163" s="13">
        <f>SUM(F106)</f>
        <v>0</v>
      </c>
    </row>
    <row r="164" spans="1:8" x14ac:dyDescent="0.25">
      <c r="A164" s="8"/>
      <c r="B164" s="169" t="s">
        <v>130</v>
      </c>
      <c r="C164" s="170"/>
      <c r="D164" s="170"/>
      <c r="E164" s="171"/>
      <c r="F164" s="13">
        <f>F123</f>
        <v>0</v>
      </c>
    </row>
    <row r="165" spans="1:8" x14ac:dyDescent="0.25">
      <c r="A165" s="8"/>
      <c r="B165" s="169" t="s">
        <v>131</v>
      </c>
      <c r="C165" s="170"/>
      <c r="D165" s="170"/>
      <c r="E165" s="171"/>
      <c r="F165" s="13">
        <f>F157</f>
        <v>0</v>
      </c>
    </row>
    <row r="166" spans="1:8" ht="13.8" thickBot="1" x14ac:dyDescent="0.3">
      <c r="A166" s="8"/>
      <c r="B166" s="169"/>
      <c r="C166" s="170"/>
      <c r="D166" s="170"/>
      <c r="E166" s="171"/>
      <c r="F166" s="13"/>
    </row>
    <row r="167" spans="1:8" ht="26.25" customHeight="1" thickBot="1" x14ac:dyDescent="0.3">
      <c r="A167" s="189" t="s">
        <v>107</v>
      </c>
      <c r="B167" s="190"/>
      <c r="C167" s="190"/>
      <c r="D167" s="190"/>
      <c r="E167" s="191"/>
      <c r="F167" s="78">
        <f>SUM(F159:F166)</f>
        <v>0</v>
      </c>
    </row>
    <row r="168" spans="1:8" ht="13.8" thickBot="1" x14ac:dyDescent="0.3">
      <c r="A168" s="198" t="s">
        <v>210</v>
      </c>
      <c r="B168" s="198"/>
      <c r="C168" s="198"/>
      <c r="D168" s="198"/>
      <c r="E168" s="198"/>
      <c r="F168" s="199"/>
      <c r="H168" s="82"/>
    </row>
    <row r="169" spans="1:8" ht="13.8" thickBot="1" x14ac:dyDescent="0.3">
      <c r="A169" s="117" t="s">
        <v>0</v>
      </c>
      <c r="B169" s="118" t="s">
        <v>149</v>
      </c>
      <c r="C169" s="119" t="s">
        <v>2</v>
      </c>
      <c r="D169" s="120" t="s">
        <v>3</v>
      </c>
      <c r="E169" s="121" t="s">
        <v>4</v>
      </c>
      <c r="F169" s="122" t="s">
        <v>5</v>
      </c>
    </row>
    <row r="170" spans="1:8" x14ac:dyDescent="0.25">
      <c r="A170" s="123">
        <v>2</v>
      </c>
      <c r="B170" s="131" t="s">
        <v>151</v>
      </c>
      <c r="C170" s="129"/>
      <c r="D170" s="17"/>
      <c r="E170" s="27"/>
      <c r="F170" s="13"/>
    </row>
    <row r="171" spans="1:8" ht="26.4" x14ac:dyDescent="0.25">
      <c r="A171" s="127"/>
      <c r="B171" s="132" t="s">
        <v>152</v>
      </c>
      <c r="C171" s="129"/>
      <c r="D171" s="17"/>
      <c r="E171" s="27"/>
      <c r="F171" s="13"/>
    </row>
    <row r="172" spans="1:8" x14ac:dyDescent="0.25">
      <c r="A172" s="127" t="s">
        <v>7</v>
      </c>
      <c r="B172" s="133" t="s">
        <v>153</v>
      </c>
      <c r="C172" s="129">
        <f>15.6*0.6</f>
        <v>9.36</v>
      </c>
      <c r="D172" s="134" t="s">
        <v>138</v>
      </c>
      <c r="E172" s="27"/>
      <c r="F172" s="13"/>
    </row>
    <row r="173" spans="1:8" x14ac:dyDescent="0.25">
      <c r="A173" s="127" t="s">
        <v>10</v>
      </c>
      <c r="B173" s="133" t="s">
        <v>154</v>
      </c>
      <c r="C173" s="129">
        <f>13.2*1.2</f>
        <v>15.839999999999998</v>
      </c>
      <c r="D173" s="134" t="s">
        <v>138</v>
      </c>
      <c r="E173" s="27"/>
      <c r="F173" s="13"/>
    </row>
    <row r="174" spans="1:8" x14ac:dyDescent="0.25">
      <c r="A174" s="127"/>
      <c r="B174" s="128"/>
      <c r="C174" s="129"/>
      <c r="D174" s="17"/>
      <c r="E174" s="27"/>
      <c r="F174" s="13"/>
    </row>
    <row r="175" spans="1:8" x14ac:dyDescent="0.25">
      <c r="A175" s="127"/>
      <c r="B175" s="135" t="s">
        <v>155</v>
      </c>
      <c r="C175" s="129"/>
      <c r="D175" s="17"/>
      <c r="E175" s="27"/>
      <c r="F175" s="13"/>
    </row>
    <row r="176" spans="1:8" ht="52.8" x14ac:dyDescent="0.25">
      <c r="A176" s="127" t="s">
        <v>13</v>
      </c>
      <c r="B176" s="136" t="s">
        <v>156</v>
      </c>
      <c r="C176" s="129">
        <f>3.6*4.2</f>
        <v>15.120000000000001</v>
      </c>
      <c r="D176" s="17" t="s">
        <v>138</v>
      </c>
      <c r="E176" s="27"/>
      <c r="F176" s="13"/>
    </row>
    <row r="177" spans="1:6" x14ac:dyDescent="0.25">
      <c r="A177" s="127"/>
      <c r="B177" s="136"/>
      <c r="C177" s="129"/>
      <c r="D177" s="17"/>
      <c r="E177" s="27"/>
      <c r="F177" s="13"/>
    </row>
    <row r="178" spans="1:6" x14ac:dyDescent="0.25">
      <c r="A178" s="127" t="s">
        <v>43</v>
      </c>
      <c r="B178" s="136" t="s">
        <v>157</v>
      </c>
      <c r="C178" s="129">
        <f>0.23*0.23*1.2*6</f>
        <v>0.38088</v>
      </c>
      <c r="D178" s="17" t="s">
        <v>140</v>
      </c>
      <c r="E178" s="27"/>
      <c r="F178" s="13"/>
    </row>
    <row r="179" spans="1:6" x14ac:dyDescent="0.25">
      <c r="A179" s="127"/>
      <c r="B179" s="128"/>
      <c r="C179" s="129"/>
      <c r="D179" s="17"/>
      <c r="E179" s="27"/>
      <c r="F179" s="13"/>
    </row>
    <row r="180" spans="1:6" ht="26.4" x14ac:dyDescent="0.25">
      <c r="A180" s="127" t="s">
        <v>16</v>
      </c>
      <c r="B180" s="137" t="s">
        <v>158</v>
      </c>
      <c r="C180" s="129">
        <f>1.2*2*0.15</f>
        <v>0.36</v>
      </c>
      <c r="D180" s="17" t="s">
        <v>140</v>
      </c>
      <c r="E180" s="27"/>
      <c r="F180" s="13"/>
    </row>
    <row r="181" spans="1:6" x14ac:dyDescent="0.25">
      <c r="A181" s="127"/>
      <c r="B181" s="128"/>
      <c r="C181" s="129"/>
      <c r="D181" s="17"/>
      <c r="E181" s="27"/>
      <c r="F181" s="13"/>
    </row>
    <row r="182" spans="1:6" x14ac:dyDescent="0.25">
      <c r="A182" s="127" t="s">
        <v>18</v>
      </c>
      <c r="B182" s="128" t="s">
        <v>159</v>
      </c>
      <c r="C182" s="129">
        <f>13.2*0.23*0.15</f>
        <v>0.45539999999999997</v>
      </c>
      <c r="D182" s="17" t="s">
        <v>140</v>
      </c>
      <c r="E182" s="27"/>
      <c r="F182" s="13"/>
    </row>
    <row r="183" spans="1:6" ht="13.8" thickBot="1" x14ac:dyDescent="0.3">
      <c r="A183" s="127"/>
      <c r="B183" s="128"/>
      <c r="C183" s="129"/>
      <c r="D183" s="17"/>
      <c r="E183" s="27"/>
      <c r="F183" s="13">
        <f t="shared" ref="F183" si="6">E183*C183</f>
        <v>0</v>
      </c>
    </row>
    <row r="184" spans="1:6" ht="13.8" thickBot="1" x14ac:dyDescent="0.3">
      <c r="A184" s="200" t="s">
        <v>150</v>
      </c>
      <c r="B184" s="201"/>
      <c r="C184" s="201"/>
      <c r="D184" s="201"/>
      <c r="E184" s="202"/>
      <c r="F184" s="130">
        <f>SUM(F172:F183)</f>
        <v>0</v>
      </c>
    </row>
    <row r="185" spans="1:6" x14ac:dyDescent="0.25">
      <c r="A185" s="123">
        <v>3</v>
      </c>
      <c r="B185" s="124" t="s">
        <v>160</v>
      </c>
      <c r="C185" s="138"/>
      <c r="D185" s="17"/>
      <c r="E185" s="27"/>
      <c r="F185" s="126"/>
    </row>
    <row r="186" spans="1:6" ht="39.6" x14ac:dyDescent="0.25">
      <c r="A186" s="127" t="s">
        <v>7</v>
      </c>
      <c r="B186" s="139" t="s">
        <v>161</v>
      </c>
      <c r="C186" s="140">
        <v>10</v>
      </c>
      <c r="D186" s="134" t="s">
        <v>162</v>
      </c>
      <c r="E186" s="51"/>
      <c r="F186" s="44"/>
    </row>
    <row r="187" spans="1:6" ht="13.8" thickBot="1" x14ac:dyDescent="0.3">
      <c r="A187" s="127"/>
      <c r="B187" s="139"/>
      <c r="C187" s="140"/>
      <c r="D187" s="134"/>
      <c r="E187" s="51"/>
      <c r="F187" s="44"/>
    </row>
    <row r="188" spans="1:6" ht="13.8" thickBot="1" x14ac:dyDescent="0.3">
      <c r="A188" s="200" t="s">
        <v>150</v>
      </c>
      <c r="B188" s="201"/>
      <c r="C188" s="201"/>
      <c r="D188" s="201"/>
      <c r="E188" s="202"/>
      <c r="F188" s="141">
        <f>SUM(F186:F187)</f>
        <v>0</v>
      </c>
    </row>
    <row r="189" spans="1:6" x14ac:dyDescent="0.25">
      <c r="A189" s="123">
        <v>4</v>
      </c>
      <c r="B189" s="142" t="s">
        <v>163</v>
      </c>
      <c r="C189" s="140"/>
      <c r="D189" s="134"/>
      <c r="E189" s="51"/>
      <c r="F189" s="44"/>
    </row>
    <row r="190" spans="1:6" x14ac:dyDescent="0.25">
      <c r="A190" s="127"/>
      <c r="B190" s="143" t="s">
        <v>164</v>
      </c>
      <c r="C190" s="140"/>
      <c r="D190" s="134"/>
      <c r="E190" s="51"/>
      <c r="F190" s="44"/>
    </row>
    <row r="191" spans="1:6" x14ac:dyDescent="0.25">
      <c r="A191" s="127" t="s">
        <v>7</v>
      </c>
      <c r="B191" s="139" t="s">
        <v>165</v>
      </c>
      <c r="C191" s="140">
        <v>18</v>
      </c>
      <c r="D191" s="134" t="s">
        <v>162</v>
      </c>
      <c r="E191" s="51"/>
      <c r="F191" s="44"/>
    </row>
    <row r="192" spans="1:6" x14ac:dyDescent="0.25">
      <c r="A192" s="127" t="s">
        <v>10</v>
      </c>
      <c r="B192" s="139" t="s">
        <v>166</v>
      </c>
      <c r="C192" s="140">
        <v>20</v>
      </c>
      <c r="D192" s="134" t="s">
        <v>162</v>
      </c>
      <c r="E192" s="51"/>
      <c r="F192" s="44"/>
    </row>
    <row r="193" spans="1:6" x14ac:dyDescent="0.25">
      <c r="A193" s="127" t="s">
        <v>13</v>
      </c>
      <c r="B193" s="139" t="s">
        <v>167</v>
      </c>
      <c r="C193" s="140">
        <v>22</v>
      </c>
      <c r="D193" s="134" t="s">
        <v>162</v>
      </c>
      <c r="E193" s="51"/>
      <c r="F193" s="44"/>
    </row>
    <row r="194" spans="1:6" x14ac:dyDescent="0.25">
      <c r="A194" s="127" t="s">
        <v>43</v>
      </c>
      <c r="B194" s="139" t="s">
        <v>168</v>
      </c>
      <c r="C194" s="140">
        <v>22</v>
      </c>
      <c r="D194" s="134" t="s">
        <v>162</v>
      </c>
      <c r="E194" s="51"/>
      <c r="F194" s="44"/>
    </row>
    <row r="195" spans="1:6" ht="26.4" x14ac:dyDescent="0.25">
      <c r="A195" s="144" t="s">
        <v>16</v>
      </c>
      <c r="B195" s="145" t="s">
        <v>169</v>
      </c>
      <c r="C195" s="146">
        <v>6</v>
      </c>
      <c r="D195" s="147" t="s">
        <v>162</v>
      </c>
      <c r="E195" s="148"/>
      <c r="F195" s="44"/>
    </row>
    <row r="196" spans="1:6" x14ac:dyDescent="0.25">
      <c r="A196" s="127"/>
      <c r="B196" s="139"/>
      <c r="C196" s="140"/>
      <c r="D196" s="134"/>
      <c r="E196" s="51"/>
      <c r="F196" s="44"/>
    </row>
    <row r="197" spans="1:6" x14ac:dyDescent="0.25">
      <c r="A197" s="127"/>
      <c r="B197" s="149" t="s">
        <v>170</v>
      </c>
      <c r="C197" s="140"/>
      <c r="D197" s="134"/>
      <c r="E197" s="51"/>
      <c r="F197" s="44"/>
    </row>
    <row r="198" spans="1:6" ht="26.4" x14ac:dyDescent="0.25">
      <c r="A198" s="127" t="s">
        <v>18</v>
      </c>
      <c r="B198" s="139" t="s">
        <v>171</v>
      </c>
      <c r="C198" s="140">
        <f>5.2*5.6</f>
        <v>29.119999999999997</v>
      </c>
      <c r="D198" s="134" t="s">
        <v>138</v>
      </c>
      <c r="E198" s="51"/>
      <c r="F198" s="44"/>
    </row>
    <row r="199" spans="1:6" x14ac:dyDescent="0.25">
      <c r="A199" s="127" t="s">
        <v>67</v>
      </c>
      <c r="B199" s="139" t="s">
        <v>172</v>
      </c>
      <c r="C199" s="140">
        <v>22</v>
      </c>
      <c r="D199" s="134" t="s">
        <v>138</v>
      </c>
      <c r="E199" s="51"/>
      <c r="F199" s="44"/>
    </row>
    <row r="200" spans="1:6" x14ac:dyDescent="0.25">
      <c r="A200" s="127"/>
      <c r="B200" s="139"/>
      <c r="C200" s="140"/>
      <c r="D200" s="134"/>
      <c r="E200" s="51"/>
      <c r="F200" s="44"/>
    </row>
    <row r="201" spans="1:6" ht="26.4" x14ac:dyDescent="0.25">
      <c r="A201" s="127" t="s">
        <v>20</v>
      </c>
      <c r="B201" s="139" t="s">
        <v>173</v>
      </c>
      <c r="C201" s="140">
        <v>1</v>
      </c>
      <c r="D201" s="134" t="s">
        <v>12</v>
      </c>
      <c r="E201" s="51"/>
      <c r="F201" s="44"/>
    </row>
    <row r="202" spans="1:6" x14ac:dyDescent="0.25">
      <c r="A202" s="127"/>
      <c r="B202" s="139"/>
      <c r="C202" s="140"/>
      <c r="D202" s="134"/>
      <c r="E202" s="51"/>
      <c r="F202" s="44"/>
    </row>
    <row r="203" spans="1:6" ht="13.8" thickBot="1" x14ac:dyDescent="0.3">
      <c r="A203" s="123" t="s">
        <v>174</v>
      </c>
      <c r="B203" s="139" t="s">
        <v>175</v>
      </c>
      <c r="C203" s="140">
        <v>15</v>
      </c>
      <c r="D203" s="134" t="s">
        <v>138</v>
      </c>
      <c r="E203" s="51"/>
      <c r="F203" s="44"/>
    </row>
    <row r="204" spans="1:6" ht="13.8" thickBot="1" x14ac:dyDescent="0.3">
      <c r="A204" s="203" t="s">
        <v>150</v>
      </c>
      <c r="B204" s="204"/>
      <c r="C204" s="204"/>
      <c r="D204" s="204"/>
      <c r="E204" s="205"/>
      <c r="F204" s="141">
        <f>SUM(F186:F203)</f>
        <v>0</v>
      </c>
    </row>
    <row r="205" spans="1:6" x14ac:dyDescent="0.25">
      <c r="A205" s="150">
        <v>5</v>
      </c>
      <c r="B205" s="142" t="s">
        <v>176</v>
      </c>
      <c r="C205" s="151"/>
      <c r="D205" s="152"/>
      <c r="E205" s="153"/>
      <c r="F205" s="154"/>
    </row>
    <row r="206" spans="1:6" x14ac:dyDescent="0.25">
      <c r="A206" s="155"/>
      <c r="B206" s="156" t="s">
        <v>177</v>
      </c>
      <c r="C206" s="151"/>
      <c r="D206" s="152"/>
      <c r="E206" s="153"/>
      <c r="F206" s="154"/>
    </row>
    <row r="207" spans="1:6" x14ac:dyDescent="0.25">
      <c r="A207" s="127" t="s">
        <v>7</v>
      </c>
      <c r="B207" s="157" t="s">
        <v>178</v>
      </c>
      <c r="C207" s="129">
        <f>C173*2</f>
        <v>31.679999999999996</v>
      </c>
      <c r="D207" s="134" t="s">
        <v>138</v>
      </c>
      <c r="E207" s="27"/>
      <c r="F207" s="13"/>
    </row>
    <row r="208" spans="1:6" x14ac:dyDescent="0.25">
      <c r="A208" s="127"/>
      <c r="B208" s="158"/>
      <c r="C208" s="125"/>
      <c r="D208" s="17"/>
      <c r="E208" s="27"/>
      <c r="F208" s="154"/>
    </row>
    <row r="209" spans="1:6" ht="52.8" x14ac:dyDescent="0.25">
      <c r="A209" s="127" t="s">
        <v>10</v>
      </c>
      <c r="B209" s="157" t="s">
        <v>179</v>
      </c>
      <c r="C209" s="129">
        <f>C207</f>
        <v>31.679999999999996</v>
      </c>
      <c r="D209" s="17" t="s">
        <v>138</v>
      </c>
      <c r="E209" s="27"/>
      <c r="F209" s="13"/>
    </row>
    <row r="210" spans="1:6" x14ac:dyDescent="0.25">
      <c r="A210" s="127"/>
      <c r="B210" s="158"/>
      <c r="C210" s="125"/>
      <c r="D210" s="17"/>
      <c r="E210" s="27"/>
      <c r="F210" s="154"/>
    </row>
    <row r="211" spans="1:6" ht="26.4" x14ac:dyDescent="0.25">
      <c r="A211" s="127" t="s">
        <v>13</v>
      </c>
      <c r="B211" s="159" t="s">
        <v>180</v>
      </c>
      <c r="C211" s="129">
        <f>5.4*4.8</f>
        <v>25.92</v>
      </c>
      <c r="D211" s="17" t="s">
        <v>138</v>
      </c>
      <c r="E211" s="27"/>
      <c r="F211" s="154"/>
    </row>
    <row r="212" spans="1:6" x14ac:dyDescent="0.25">
      <c r="A212" s="127"/>
      <c r="B212" s="158"/>
      <c r="C212" s="125"/>
      <c r="D212" s="17"/>
      <c r="E212" s="27"/>
      <c r="F212" s="154"/>
    </row>
    <row r="213" spans="1:6" ht="39.6" x14ac:dyDescent="0.25">
      <c r="A213" s="127" t="s">
        <v>43</v>
      </c>
      <c r="B213" s="159" t="s">
        <v>181</v>
      </c>
      <c r="C213" s="129">
        <f>17*0.3</f>
        <v>5.0999999999999996</v>
      </c>
      <c r="D213" s="17" t="s">
        <v>138</v>
      </c>
      <c r="E213" s="27"/>
      <c r="F213" s="154"/>
    </row>
    <row r="214" spans="1:6" ht="13.8" thickBot="1" x14ac:dyDescent="0.3">
      <c r="A214" s="127"/>
      <c r="B214" s="158"/>
      <c r="C214" s="125"/>
      <c r="D214" s="17"/>
      <c r="E214" s="27"/>
      <c r="F214" s="154">
        <f t="shared" ref="F214" si="7">E214*C214</f>
        <v>0</v>
      </c>
    </row>
    <row r="215" spans="1:6" ht="13.8" thickBot="1" x14ac:dyDescent="0.3">
      <c r="A215" s="192" t="s">
        <v>150</v>
      </c>
      <c r="B215" s="193"/>
      <c r="C215" s="193"/>
      <c r="D215" s="193"/>
      <c r="E215" s="194"/>
      <c r="F215" s="130">
        <f>SUM(F207:F214)</f>
        <v>0</v>
      </c>
    </row>
    <row r="216" spans="1:6" x14ac:dyDescent="0.25">
      <c r="A216" s="155"/>
      <c r="B216" s="160" t="s">
        <v>182</v>
      </c>
      <c r="C216" s="151"/>
      <c r="D216" s="152"/>
      <c r="E216" s="153"/>
      <c r="F216" s="154"/>
    </row>
    <row r="217" spans="1:6" x14ac:dyDescent="0.25">
      <c r="A217" s="127"/>
      <c r="B217" s="161" t="s">
        <v>183</v>
      </c>
      <c r="C217" s="140"/>
      <c r="D217" s="36"/>
      <c r="E217" s="27"/>
      <c r="F217" s="13">
        <f>F184</f>
        <v>0</v>
      </c>
    </row>
    <row r="218" spans="1:6" x14ac:dyDescent="0.25">
      <c r="A218" s="127"/>
      <c r="B218" s="161" t="s">
        <v>184</v>
      </c>
      <c r="C218" s="140"/>
      <c r="D218" s="36"/>
      <c r="E218" s="27"/>
      <c r="F218" s="13">
        <f>F188</f>
        <v>0</v>
      </c>
    </row>
    <row r="219" spans="1:6" x14ac:dyDescent="0.25">
      <c r="A219" s="127"/>
      <c r="B219" s="161" t="s">
        <v>185</v>
      </c>
      <c r="C219" s="140"/>
      <c r="D219" s="36"/>
      <c r="E219" s="27"/>
      <c r="F219" s="13">
        <f>F204</f>
        <v>0</v>
      </c>
    </row>
    <row r="220" spans="1:6" x14ac:dyDescent="0.25">
      <c r="A220" s="127"/>
      <c r="B220" s="161" t="s">
        <v>186</v>
      </c>
      <c r="C220" s="140"/>
      <c r="D220" s="36"/>
      <c r="E220" s="27"/>
      <c r="F220" s="13">
        <f>F215</f>
        <v>0</v>
      </c>
    </row>
    <row r="221" spans="1:6" ht="13.8" thickBot="1" x14ac:dyDescent="0.3">
      <c r="A221" s="127"/>
      <c r="B221" s="162"/>
      <c r="C221" s="129"/>
      <c r="D221" s="17"/>
      <c r="E221" s="27"/>
      <c r="F221" s="126"/>
    </row>
    <row r="222" spans="1:6" ht="13.8" thickBot="1" x14ac:dyDescent="0.3">
      <c r="A222" s="195"/>
      <c r="B222" s="196"/>
      <c r="C222" s="196"/>
      <c r="D222" s="196"/>
      <c r="E222" s="197"/>
      <c r="F222" s="163">
        <f>SUM(F217:F221)</f>
        <v>0</v>
      </c>
    </row>
    <row r="223" spans="1:6" x14ac:dyDescent="0.25">
      <c r="A223" s="8"/>
      <c r="B223" s="186" t="s">
        <v>100</v>
      </c>
      <c r="C223" s="187"/>
      <c r="D223" s="187"/>
      <c r="E223" s="188"/>
      <c r="F223" s="13"/>
    </row>
    <row r="224" spans="1:6" x14ac:dyDescent="0.25">
      <c r="A224" s="8"/>
      <c r="B224" s="169" t="s">
        <v>101</v>
      </c>
      <c r="C224" s="170"/>
      <c r="D224" s="170"/>
      <c r="E224" s="171"/>
      <c r="F224" s="13">
        <f>F44</f>
        <v>0</v>
      </c>
    </row>
    <row r="225" spans="1:6" x14ac:dyDescent="0.25">
      <c r="A225" s="8"/>
      <c r="B225" s="169" t="s">
        <v>120</v>
      </c>
      <c r="C225" s="170"/>
      <c r="D225" s="170"/>
      <c r="E225" s="171"/>
      <c r="F225" s="13">
        <f>F56</f>
        <v>0</v>
      </c>
    </row>
    <row r="226" spans="1:6" x14ac:dyDescent="0.25">
      <c r="A226" s="8"/>
      <c r="B226" s="169" t="s">
        <v>127</v>
      </c>
      <c r="C226" s="170"/>
      <c r="D226" s="170"/>
      <c r="E226" s="171"/>
      <c r="F226" s="13">
        <f>F73</f>
        <v>0</v>
      </c>
    </row>
    <row r="227" spans="1:6" x14ac:dyDescent="0.25">
      <c r="A227" s="8"/>
      <c r="B227" s="169" t="s">
        <v>128</v>
      </c>
      <c r="C227" s="170"/>
      <c r="D227" s="170"/>
      <c r="E227" s="171"/>
      <c r="F227" s="13">
        <f>F97</f>
        <v>0</v>
      </c>
    </row>
    <row r="228" spans="1:6" x14ac:dyDescent="0.25">
      <c r="A228" s="8"/>
      <c r="B228" s="169" t="s">
        <v>129</v>
      </c>
      <c r="C228" s="170"/>
      <c r="D228" s="170"/>
      <c r="E228" s="171"/>
      <c r="F228" s="13">
        <f>SUM(F116)</f>
        <v>0</v>
      </c>
    </row>
    <row r="229" spans="1:6" x14ac:dyDescent="0.25">
      <c r="A229" s="8"/>
      <c r="B229" s="169" t="s">
        <v>130</v>
      </c>
      <c r="C229" s="170"/>
      <c r="D229" s="170"/>
      <c r="E229" s="171"/>
      <c r="F229" s="13">
        <f>F133</f>
        <v>0</v>
      </c>
    </row>
    <row r="230" spans="1:6" x14ac:dyDescent="0.25">
      <c r="A230" s="8"/>
      <c r="B230" s="169" t="s">
        <v>131</v>
      </c>
      <c r="C230" s="170"/>
      <c r="D230" s="170"/>
      <c r="E230" s="171"/>
      <c r="F230" s="13">
        <f>F167</f>
        <v>0</v>
      </c>
    </row>
    <row r="231" spans="1:6" ht="13.8" thickBot="1" x14ac:dyDescent="0.3">
      <c r="A231" s="8"/>
      <c r="B231" s="169" t="s">
        <v>206</v>
      </c>
      <c r="C231" s="170"/>
      <c r="D231" s="170"/>
      <c r="E231" s="171"/>
      <c r="F231" s="13">
        <f>F223</f>
        <v>0</v>
      </c>
    </row>
    <row r="232" spans="1:6" ht="13.8" thickBot="1" x14ac:dyDescent="0.3">
      <c r="A232" s="189" t="s">
        <v>107</v>
      </c>
      <c r="B232" s="190"/>
      <c r="C232" s="190"/>
      <c r="D232" s="190"/>
      <c r="E232" s="191"/>
      <c r="F232" s="78">
        <f>SUM(F224:F231)</f>
        <v>0</v>
      </c>
    </row>
  </sheetData>
  <mergeCells count="35">
    <mergeCell ref="A232:E232"/>
    <mergeCell ref="B227:E227"/>
    <mergeCell ref="B228:E228"/>
    <mergeCell ref="B229:E229"/>
    <mergeCell ref="B230:E230"/>
    <mergeCell ref="B231:E231"/>
    <mergeCell ref="A222:E222"/>
    <mergeCell ref="B223:E223"/>
    <mergeCell ref="B224:E224"/>
    <mergeCell ref="B225:E225"/>
    <mergeCell ref="B226:E226"/>
    <mergeCell ref="A168:F168"/>
    <mergeCell ref="A184:E184"/>
    <mergeCell ref="A188:E188"/>
    <mergeCell ref="A204:E204"/>
    <mergeCell ref="A215:E215"/>
    <mergeCell ref="B163:E163"/>
    <mergeCell ref="B164:E164"/>
    <mergeCell ref="B165:E165"/>
    <mergeCell ref="B166:E166"/>
    <mergeCell ref="A167:E167"/>
    <mergeCell ref="B162:E162"/>
    <mergeCell ref="A1:F6"/>
    <mergeCell ref="A7:F7"/>
    <mergeCell ref="A34:E34"/>
    <mergeCell ref="A63:E63"/>
    <mergeCell ref="A87:E87"/>
    <mergeCell ref="A106:E106"/>
    <mergeCell ref="B160:E160"/>
    <mergeCell ref="A46:E46"/>
    <mergeCell ref="A123:E123"/>
    <mergeCell ref="A157:E157"/>
    <mergeCell ref="B158:E158"/>
    <mergeCell ref="B159:E159"/>
    <mergeCell ref="B161:E161"/>
  </mergeCells>
  <pageMargins left="0.7" right="0.7" top="0.75" bottom="0.75" header="0.3" footer="0.3"/>
  <pageSetup orientation="portrait" horizontalDpi="4294967295" verticalDpi="4294967295"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30337-BF11-4CA0-AC11-B0DB814D0738}">
  <dimension ref="A1:H210"/>
  <sheetViews>
    <sheetView topLeftCell="A136" zoomScaleNormal="100" workbookViewId="0">
      <selection activeCell="B36" sqref="B36:D36"/>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2.88671875" style="81" customWidth="1"/>
    <col min="6" max="6" width="17.5546875" style="8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196</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136</v>
      </c>
      <c r="B28" s="22" t="s">
        <v>28</v>
      </c>
      <c r="C28" s="16">
        <v>22</v>
      </c>
      <c r="D28" s="17" t="s">
        <v>12</v>
      </c>
      <c r="E28" s="12"/>
      <c r="F28" s="13"/>
    </row>
    <row r="29" spans="1:6" s="116" customFormat="1" x14ac:dyDescent="0.25">
      <c r="A29" s="14"/>
      <c r="B29" s="22"/>
      <c r="C29" s="16"/>
      <c r="D29" s="17"/>
      <c r="E29" s="12"/>
      <c r="F29" s="13"/>
    </row>
    <row r="30" spans="1:6" s="168" customFormat="1" x14ac:dyDescent="0.25">
      <c r="A30" s="14"/>
      <c r="B30" s="106" t="s">
        <v>112</v>
      </c>
      <c r="C30" s="16"/>
      <c r="D30" s="17"/>
      <c r="E30" s="12"/>
      <c r="F30" s="13"/>
    </row>
    <row r="31" spans="1:6" s="168" customFormat="1" x14ac:dyDescent="0.25">
      <c r="A31" s="14"/>
      <c r="B31" s="105" t="s">
        <v>114</v>
      </c>
      <c r="C31" s="16"/>
      <c r="D31" s="17"/>
      <c r="E31" s="12"/>
      <c r="F31" s="13"/>
    </row>
    <row r="32" spans="1:6" s="168" customFormat="1" ht="26.4" x14ac:dyDescent="0.25">
      <c r="A32" s="14"/>
      <c r="B32" s="104" t="s">
        <v>116</v>
      </c>
      <c r="C32" s="16"/>
      <c r="D32" s="17"/>
      <c r="E32" s="12"/>
      <c r="F32" s="13"/>
    </row>
    <row r="33" spans="1:6" s="168" customFormat="1" x14ac:dyDescent="0.25">
      <c r="A33" s="14"/>
      <c r="B33" s="107" t="s">
        <v>117</v>
      </c>
      <c r="C33" s="16"/>
      <c r="D33" s="17"/>
      <c r="E33" s="12"/>
      <c r="F33" s="13"/>
    </row>
    <row r="34" spans="1:6" s="116" customFormat="1" ht="26.4" x14ac:dyDescent="0.25">
      <c r="A34" s="14" t="s">
        <v>27</v>
      </c>
      <c r="B34" s="96" t="s">
        <v>118</v>
      </c>
      <c r="C34" s="16">
        <v>400</v>
      </c>
      <c r="D34" s="17" t="s">
        <v>138</v>
      </c>
      <c r="E34" s="12"/>
      <c r="F34" s="13"/>
    </row>
    <row r="35" spans="1:6" s="116" customFormat="1" x14ac:dyDescent="0.25">
      <c r="A35" s="14"/>
      <c r="B35" s="22"/>
      <c r="C35" s="16"/>
      <c r="D35" s="17"/>
      <c r="E35" s="12"/>
      <c r="F35" s="13"/>
    </row>
    <row r="36" spans="1:6" s="116" customFormat="1" ht="26.4" x14ac:dyDescent="0.25">
      <c r="A36" s="14" t="s">
        <v>89</v>
      </c>
      <c r="B36" s="53" t="s">
        <v>141</v>
      </c>
      <c r="C36" s="39">
        <f>1.2*2.4*0.15</f>
        <v>0.432</v>
      </c>
      <c r="D36" s="17" t="s">
        <v>140</v>
      </c>
      <c r="E36" s="12"/>
      <c r="F36" s="13"/>
    </row>
    <row r="37" spans="1:6" s="116" customFormat="1" x14ac:dyDescent="0.25">
      <c r="A37" s="14"/>
      <c r="B37" s="73"/>
      <c r="C37" s="39"/>
      <c r="D37" s="17"/>
      <c r="E37" s="12"/>
      <c r="F37" s="13"/>
    </row>
    <row r="38" spans="1:6" ht="13.8" thickBot="1" x14ac:dyDescent="0.3">
      <c r="A38" s="8"/>
      <c r="B38" s="22" t="s">
        <v>139</v>
      </c>
      <c r="C38" s="16">
        <v>150</v>
      </c>
      <c r="D38" s="17" t="s">
        <v>138</v>
      </c>
      <c r="E38" s="12"/>
      <c r="F38" s="13">
        <f t="shared" ref="F38" si="0">( E38*C38)</f>
        <v>0</v>
      </c>
    </row>
    <row r="39" spans="1:6" ht="25.5" customHeight="1" thickBot="1" x14ac:dyDescent="0.3">
      <c r="A39" s="183" t="s">
        <v>29</v>
      </c>
      <c r="B39" s="184"/>
      <c r="C39" s="184"/>
      <c r="D39" s="184"/>
      <c r="E39" s="185"/>
      <c r="F39" s="6">
        <f>SUM(F10:F38)</f>
        <v>0</v>
      </c>
    </row>
    <row r="40" spans="1:6" x14ac:dyDescent="0.25">
      <c r="A40" s="8">
        <v>2</v>
      </c>
      <c r="B40" s="25" t="s">
        <v>30</v>
      </c>
      <c r="C40" s="26"/>
      <c r="D40" s="17"/>
      <c r="E40" s="27"/>
      <c r="F40" s="13"/>
    </row>
    <row r="41" spans="1:6" x14ac:dyDescent="0.25">
      <c r="A41" s="8"/>
      <c r="B41" s="28" t="s">
        <v>31</v>
      </c>
      <c r="C41" s="16"/>
      <c r="D41" s="17"/>
      <c r="E41" s="27"/>
      <c r="F41" s="13"/>
    </row>
    <row r="42" spans="1:6" x14ac:dyDescent="0.25">
      <c r="A42" s="8"/>
      <c r="B42" s="29" t="s">
        <v>32</v>
      </c>
      <c r="C42" s="16"/>
      <c r="D42" s="17"/>
      <c r="E42" s="27"/>
      <c r="F42" s="13"/>
    </row>
    <row r="43" spans="1:6" x14ac:dyDescent="0.25">
      <c r="A43" s="8"/>
      <c r="B43" s="29" t="s">
        <v>33</v>
      </c>
      <c r="C43" s="16"/>
      <c r="D43" s="17"/>
      <c r="E43" s="27"/>
      <c r="F43" s="13"/>
    </row>
    <row r="44" spans="1:6" x14ac:dyDescent="0.25">
      <c r="A44" s="8"/>
      <c r="B44" s="29" t="s">
        <v>34</v>
      </c>
      <c r="C44" s="16"/>
      <c r="D44" s="17"/>
      <c r="E44" s="27"/>
      <c r="F44" s="13"/>
    </row>
    <row r="45" spans="1:6" x14ac:dyDescent="0.25">
      <c r="A45" s="8"/>
      <c r="B45" s="29" t="s">
        <v>35</v>
      </c>
      <c r="C45" s="16"/>
      <c r="D45" s="17"/>
      <c r="E45" s="27"/>
      <c r="F45" s="13"/>
    </row>
    <row r="46" spans="1:6" x14ac:dyDescent="0.25">
      <c r="A46" s="8"/>
      <c r="B46" s="29" t="s">
        <v>36</v>
      </c>
      <c r="C46" s="16"/>
      <c r="D46" s="17"/>
      <c r="E46" s="27"/>
      <c r="F46" s="13"/>
    </row>
    <row r="47" spans="1:6" x14ac:dyDescent="0.25">
      <c r="A47" s="8"/>
      <c r="B47" s="29" t="s">
        <v>37</v>
      </c>
      <c r="C47" s="16"/>
      <c r="D47" s="17"/>
      <c r="E47" s="27"/>
      <c r="F47" s="13"/>
    </row>
    <row r="48" spans="1:6" x14ac:dyDescent="0.25">
      <c r="A48" s="8"/>
      <c r="B48" s="29" t="s">
        <v>38</v>
      </c>
      <c r="C48" s="16"/>
      <c r="D48" s="17"/>
      <c r="E48" s="27"/>
      <c r="F48" s="13"/>
    </row>
    <row r="49" spans="1:6" x14ac:dyDescent="0.25">
      <c r="A49" s="8"/>
      <c r="B49" s="29" t="s">
        <v>39</v>
      </c>
      <c r="C49" s="16"/>
      <c r="D49" s="17"/>
      <c r="E49" s="27"/>
      <c r="F49" s="13"/>
    </row>
    <row r="50" spans="1:6" x14ac:dyDescent="0.25">
      <c r="A50" s="8"/>
      <c r="B50" s="30"/>
      <c r="C50" s="16"/>
      <c r="D50" s="17"/>
      <c r="E50" s="27"/>
      <c r="F50" s="13"/>
    </row>
    <row r="51" spans="1:6" s="33" customFormat="1" ht="15.6" x14ac:dyDescent="0.3">
      <c r="A51" s="14" t="s">
        <v>7</v>
      </c>
      <c r="B51" s="31" t="s">
        <v>146</v>
      </c>
      <c r="C51" s="16">
        <v>400</v>
      </c>
      <c r="D51" s="32" t="s">
        <v>40</v>
      </c>
      <c r="E51" s="27"/>
      <c r="F51" s="13"/>
    </row>
    <row r="52" spans="1:6" x14ac:dyDescent="0.25">
      <c r="A52" s="14" t="s">
        <v>10</v>
      </c>
      <c r="B52" s="34" t="s">
        <v>41</v>
      </c>
      <c r="C52" s="35">
        <v>140</v>
      </c>
      <c r="D52" s="36" t="s">
        <v>26</v>
      </c>
      <c r="E52" s="27"/>
      <c r="F52" s="13"/>
    </row>
    <row r="53" spans="1:6" s="33" customFormat="1" x14ac:dyDescent="0.25">
      <c r="A53" s="14" t="s">
        <v>13</v>
      </c>
      <c r="B53" s="37" t="s">
        <v>42</v>
      </c>
      <c r="C53" s="16">
        <v>100</v>
      </c>
      <c r="D53" s="17" t="s">
        <v>12</v>
      </c>
      <c r="E53" s="27"/>
      <c r="F53" s="13"/>
    </row>
    <row r="54" spans="1:6" ht="24.6" customHeight="1" x14ac:dyDescent="0.25">
      <c r="A54" s="14" t="s">
        <v>43</v>
      </c>
      <c r="B54" s="38" t="s">
        <v>44</v>
      </c>
      <c r="C54" s="39">
        <v>290</v>
      </c>
      <c r="D54" s="40" t="s">
        <v>40</v>
      </c>
      <c r="E54" s="13"/>
      <c r="F54" s="13"/>
    </row>
    <row r="55" spans="1:6" ht="13.8" thickBot="1" x14ac:dyDescent="0.3">
      <c r="A55" s="8"/>
      <c r="C55" s="41"/>
      <c r="D55" s="36"/>
      <c r="E55" s="27"/>
      <c r="F55" s="13">
        <f t="shared" ref="F55" si="1">C55*E55</f>
        <v>0</v>
      </c>
    </row>
    <row r="56" spans="1:6" ht="25.5" customHeight="1" thickBot="1" x14ac:dyDescent="0.3">
      <c r="A56" s="183" t="s">
        <v>29</v>
      </c>
      <c r="B56" s="184"/>
      <c r="C56" s="184"/>
      <c r="D56" s="184"/>
      <c r="E56" s="185"/>
      <c r="F56" s="6">
        <f>SUM(F51:F55)</f>
        <v>0</v>
      </c>
    </row>
    <row r="57" spans="1:6" x14ac:dyDescent="0.25">
      <c r="A57" s="8">
        <v>3</v>
      </c>
      <c r="B57" s="28" t="s">
        <v>45</v>
      </c>
      <c r="C57" s="26"/>
      <c r="D57" s="17"/>
      <c r="E57" s="27"/>
      <c r="F57" s="13"/>
    </row>
    <row r="58" spans="1:6" x14ac:dyDescent="0.25">
      <c r="A58" s="8"/>
      <c r="B58" s="29" t="s">
        <v>46</v>
      </c>
      <c r="C58" s="16"/>
      <c r="D58" s="17"/>
      <c r="E58" s="27"/>
      <c r="F58" s="13"/>
    </row>
    <row r="59" spans="1:6" ht="26.4" x14ac:dyDescent="0.25">
      <c r="A59" s="14" t="s">
        <v>7</v>
      </c>
      <c r="B59" s="42" t="s">
        <v>47</v>
      </c>
      <c r="C59" s="35">
        <f>C18</f>
        <v>23</v>
      </c>
      <c r="D59" s="17" t="s">
        <v>12</v>
      </c>
      <c r="E59" s="43"/>
      <c r="F59" s="44"/>
    </row>
    <row r="60" spans="1:6" x14ac:dyDescent="0.25">
      <c r="A60" s="14"/>
      <c r="B60" s="45"/>
      <c r="C60" s="35"/>
      <c r="D60" s="17"/>
      <c r="E60" s="43"/>
      <c r="F60" s="44"/>
    </row>
    <row r="61" spans="1:6" ht="26.4" x14ac:dyDescent="0.25">
      <c r="A61" s="14" t="s">
        <v>10</v>
      </c>
      <c r="B61" s="42" t="s">
        <v>48</v>
      </c>
      <c r="C61" s="35">
        <f>C20</f>
        <v>13</v>
      </c>
      <c r="D61" s="17" t="s">
        <v>12</v>
      </c>
      <c r="E61" s="43"/>
      <c r="F61" s="44"/>
    </row>
    <row r="62" spans="1:6" x14ac:dyDescent="0.25">
      <c r="A62" s="14"/>
      <c r="B62" s="45"/>
      <c r="C62" s="35"/>
      <c r="D62" s="17"/>
      <c r="E62" s="43"/>
      <c r="F62" s="44"/>
    </row>
    <row r="63" spans="1:6" x14ac:dyDescent="0.25">
      <c r="A63" s="8"/>
      <c r="B63" s="46" t="s">
        <v>49</v>
      </c>
      <c r="C63" s="16"/>
      <c r="D63" s="17"/>
      <c r="E63" s="47"/>
      <c r="F63" s="44"/>
    </row>
    <row r="64" spans="1:6" x14ac:dyDescent="0.25">
      <c r="A64" s="8"/>
      <c r="B64" s="29" t="s">
        <v>50</v>
      </c>
      <c r="C64" s="16"/>
      <c r="D64" s="17"/>
      <c r="E64" s="27"/>
      <c r="F64" s="44"/>
    </row>
    <row r="65" spans="1:6" x14ac:dyDescent="0.25">
      <c r="A65" s="8"/>
      <c r="B65" s="29" t="s">
        <v>51</v>
      </c>
      <c r="C65" s="16"/>
      <c r="D65" s="17"/>
      <c r="E65" s="27"/>
      <c r="F65" s="44"/>
    </row>
    <row r="66" spans="1:6" x14ac:dyDescent="0.25">
      <c r="A66" s="8"/>
      <c r="B66" s="29" t="s">
        <v>52</v>
      </c>
      <c r="C66" s="16"/>
      <c r="D66" s="17"/>
      <c r="E66" s="27"/>
      <c r="F66" s="44"/>
    </row>
    <row r="67" spans="1:6" x14ac:dyDescent="0.25">
      <c r="A67" s="8"/>
      <c r="B67" s="29" t="s">
        <v>53</v>
      </c>
      <c r="C67" s="16"/>
      <c r="D67" s="17"/>
      <c r="E67" s="27"/>
      <c r="F67" s="44"/>
    </row>
    <row r="68" spans="1:6" x14ac:dyDescent="0.25">
      <c r="A68" s="8"/>
      <c r="B68" s="29" t="s">
        <v>54</v>
      </c>
      <c r="C68" s="16"/>
      <c r="D68" s="17"/>
      <c r="E68" s="27"/>
      <c r="F68" s="44"/>
    </row>
    <row r="69" spans="1:6" x14ac:dyDescent="0.25">
      <c r="A69" s="8"/>
      <c r="B69" s="29" t="s">
        <v>55</v>
      </c>
      <c r="C69" s="16"/>
      <c r="D69" s="17"/>
      <c r="E69" s="27"/>
      <c r="F69" s="44"/>
    </row>
    <row r="70" spans="1:6" ht="26.4" x14ac:dyDescent="0.25">
      <c r="A70" s="14" t="s">
        <v>13</v>
      </c>
      <c r="B70" s="48" t="s">
        <v>56</v>
      </c>
      <c r="C70" s="16">
        <v>15</v>
      </c>
      <c r="D70" s="17" t="s">
        <v>12</v>
      </c>
      <c r="E70" s="27"/>
      <c r="F70" s="44"/>
    </row>
    <row r="71" spans="1:6" x14ac:dyDescent="0.25">
      <c r="A71" s="14"/>
      <c r="B71" s="48"/>
      <c r="C71" s="16"/>
      <c r="D71" s="17"/>
      <c r="E71" s="27"/>
      <c r="F71" s="44"/>
    </row>
    <row r="72" spans="1:6" ht="26.4" x14ac:dyDescent="0.25">
      <c r="A72" s="14" t="s">
        <v>43</v>
      </c>
      <c r="B72" s="48" t="s">
        <v>57</v>
      </c>
      <c r="C72" s="16">
        <v>8</v>
      </c>
      <c r="D72" s="17" t="s">
        <v>12</v>
      </c>
      <c r="E72" s="27"/>
      <c r="F72" s="44"/>
    </row>
    <row r="73" spans="1:6" x14ac:dyDescent="0.25">
      <c r="A73" s="14"/>
      <c r="B73" s="48"/>
      <c r="C73" s="16"/>
      <c r="D73" s="17"/>
      <c r="E73" s="27"/>
      <c r="F73" s="44"/>
    </row>
    <row r="74" spans="1:6" ht="26.4" x14ac:dyDescent="0.25">
      <c r="A74" s="14" t="s">
        <v>16</v>
      </c>
      <c r="B74" s="22" t="s">
        <v>58</v>
      </c>
      <c r="C74" s="16">
        <f>C70</f>
        <v>15</v>
      </c>
      <c r="D74" s="17" t="s">
        <v>12</v>
      </c>
      <c r="E74" s="27"/>
      <c r="F74" s="44"/>
    </row>
    <row r="75" spans="1:6" x14ac:dyDescent="0.25">
      <c r="A75" s="14"/>
      <c r="B75" s="49"/>
      <c r="C75" s="16"/>
      <c r="D75" s="17"/>
      <c r="E75" s="27"/>
      <c r="F75" s="44"/>
    </row>
    <row r="76" spans="1:6" ht="26.4" x14ac:dyDescent="0.25">
      <c r="A76" s="14" t="s">
        <v>18</v>
      </c>
      <c r="B76" s="22" t="s">
        <v>59</v>
      </c>
      <c r="C76" s="16">
        <f>C72</f>
        <v>8</v>
      </c>
      <c r="D76" s="17" t="s">
        <v>12</v>
      </c>
      <c r="E76" s="27"/>
      <c r="F76" s="44"/>
    </row>
    <row r="77" spans="1:6" ht="14.25" customHeight="1" thickBot="1" x14ac:dyDescent="0.3">
      <c r="A77" s="8"/>
      <c r="B77" s="48"/>
      <c r="C77" s="16"/>
      <c r="D77" s="17"/>
      <c r="E77" s="27"/>
      <c r="F77" s="44">
        <f t="shared" ref="F77" si="2">E77*C77</f>
        <v>0</v>
      </c>
    </row>
    <row r="78" spans="1:6" ht="21.6" customHeight="1" thickBot="1" x14ac:dyDescent="0.3">
      <c r="A78" s="183" t="s">
        <v>29</v>
      </c>
      <c r="B78" s="184"/>
      <c r="C78" s="184"/>
      <c r="D78" s="184"/>
      <c r="E78" s="185"/>
      <c r="F78" s="6">
        <f>SUM(F59:F77)</f>
        <v>0</v>
      </c>
    </row>
    <row r="79" spans="1:6" x14ac:dyDescent="0.25">
      <c r="A79" s="8">
        <v>4</v>
      </c>
      <c r="B79" s="28" t="s">
        <v>60</v>
      </c>
      <c r="C79" s="26"/>
      <c r="D79" s="17"/>
      <c r="E79" s="27"/>
      <c r="F79" s="13"/>
    </row>
    <row r="80" spans="1:6" x14ac:dyDescent="0.25">
      <c r="A80" s="8"/>
      <c r="B80" s="29" t="s">
        <v>61</v>
      </c>
      <c r="C80" s="16"/>
      <c r="D80" s="17"/>
      <c r="E80" s="27"/>
      <c r="F80" s="13"/>
    </row>
    <row r="81" spans="1:8" ht="39.9" customHeight="1" x14ac:dyDescent="0.25">
      <c r="A81" s="14" t="s">
        <v>7</v>
      </c>
      <c r="B81" s="50" t="s">
        <v>148</v>
      </c>
      <c r="C81" s="35">
        <f>826.4</f>
        <v>826.4</v>
      </c>
      <c r="D81" s="32" t="s">
        <v>40</v>
      </c>
      <c r="E81" s="51"/>
      <c r="F81" s="44"/>
    </row>
    <row r="82" spans="1:8" x14ac:dyDescent="0.25">
      <c r="A82" s="14"/>
      <c r="B82" s="30"/>
      <c r="C82" s="16"/>
      <c r="D82" s="17"/>
      <c r="E82" s="27"/>
      <c r="F82" s="44"/>
    </row>
    <row r="83" spans="1:8" ht="52.8" x14ac:dyDescent="0.25">
      <c r="A83" s="52" t="s">
        <v>10</v>
      </c>
      <c r="B83" s="53" t="s">
        <v>62</v>
      </c>
      <c r="C83" s="16">
        <f>452.4*1</f>
        <v>452.4</v>
      </c>
      <c r="D83" s="32" t="s">
        <v>40</v>
      </c>
      <c r="E83" s="27"/>
      <c r="F83" s="44"/>
      <c r="G83" s="54"/>
      <c r="H83" s="54"/>
    </row>
    <row r="84" spans="1:8" x14ac:dyDescent="0.25">
      <c r="A84" s="52"/>
      <c r="B84" s="53"/>
      <c r="C84" s="16"/>
      <c r="D84" s="32"/>
      <c r="E84" s="27"/>
      <c r="F84" s="44"/>
      <c r="G84" s="54"/>
      <c r="H84" s="54"/>
    </row>
    <row r="85" spans="1:8" ht="39.6" x14ac:dyDescent="0.25">
      <c r="A85" s="52" t="s">
        <v>13</v>
      </c>
      <c r="B85" s="53" t="s">
        <v>63</v>
      </c>
      <c r="C85" s="16">
        <f>452*2.1</f>
        <v>949.2</v>
      </c>
      <c r="D85" s="32" t="s">
        <v>40</v>
      </c>
      <c r="E85" s="27"/>
      <c r="F85" s="44"/>
      <c r="G85" s="54"/>
      <c r="H85" s="54"/>
    </row>
    <row r="86" spans="1:8" x14ac:dyDescent="0.25">
      <c r="A86" s="52"/>
      <c r="B86" s="53"/>
      <c r="C86" s="16"/>
      <c r="D86" s="32"/>
      <c r="E86" s="27"/>
      <c r="F86" s="44"/>
      <c r="G86" s="54"/>
      <c r="H86" s="54"/>
    </row>
    <row r="87" spans="1:8" ht="39.6" x14ac:dyDescent="0.25">
      <c r="A87" s="52" t="s">
        <v>43</v>
      </c>
      <c r="B87" s="53" t="s">
        <v>64</v>
      </c>
      <c r="C87" s="16">
        <f>374.4*1.4</f>
        <v>524.16</v>
      </c>
      <c r="D87" s="32" t="s">
        <v>40</v>
      </c>
      <c r="E87" s="27"/>
      <c r="F87" s="44"/>
      <c r="G87" s="54"/>
      <c r="H87" s="54"/>
    </row>
    <row r="88" spans="1:8" x14ac:dyDescent="0.25">
      <c r="A88" s="52"/>
      <c r="B88" s="53"/>
      <c r="C88" s="16"/>
      <c r="D88" s="32"/>
      <c r="E88" s="27"/>
      <c r="F88" s="44"/>
      <c r="G88" s="54"/>
      <c r="H88" s="54"/>
    </row>
    <row r="89" spans="1:8" ht="52.8" x14ac:dyDescent="0.25">
      <c r="A89" s="52" t="s">
        <v>16</v>
      </c>
      <c r="B89" s="53" t="s">
        <v>65</v>
      </c>
      <c r="C89" s="16">
        <f>374.4*1.8</f>
        <v>673.92</v>
      </c>
      <c r="D89" s="32" t="s">
        <v>40</v>
      </c>
      <c r="E89" s="27"/>
      <c r="F89" s="44"/>
      <c r="G89" s="54"/>
      <c r="H89" s="54"/>
    </row>
    <row r="90" spans="1:8" x14ac:dyDescent="0.25">
      <c r="A90" s="52"/>
      <c r="B90" s="53"/>
      <c r="C90" s="16"/>
      <c r="D90" s="32"/>
      <c r="E90" s="27"/>
      <c r="F90" s="44"/>
      <c r="G90" s="54"/>
      <c r="H90" s="54"/>
    </row>
    <row r="91" spans="1:8" ht="52.8" x14ac:dyDescent="0.25">
      <c r="A91" s="55" t="s">
        <v>18</v>
      </c>
      <c r="B91" s="56" t="s">
        <v>66</v>
      </c>
      <c r="C91" s="57">
        <v>1500</v>
      </c>
      <c r="D91" s="58" t="s">
        <v>40</v>
      </c>
      <c r="E91" s="59"/>
      <c r="F91" s="60"/>
      <c r="G91" s="54"/>
      <c r="H91" s="54"/>
    </row>
    <row r="92" spans="1:8" x14ac:dyDescent="0.25">
      <c r="A92" s="52"/>
      <c r="B92" s="53"/>
      <c r="C92" s="16"/>
      <c r="D92" s="32"/>
      <c r="E92" s="27"/>
      <c r="F92" s="44"/>
      <c r="G92" s="54"/>
      <c r="H92" s="54"/>
    </row>
    <row r="93" spans="1:8" ht="26.4" x14ac:dyDescent="0.25">
      <c r="A93" s="52" t="s">
        <v>67</v>
      </c>
      <c r="B93" s="53" t="s">
        <v>68</v>
      </c>
      <c r="C93" s="16">
        <f>66*0.3</f>
        <v>19.8</v>
      </c>
      <c r="D93" s="32" t="s">
        <v>40</v>
      </c>
      <c r="E93" s="27"/>
      <c r="F93" s="44"/>
      <c r="G93" s="54"/>
      <c r="H93" s="61"/>
    </row>
    <row r="94" spans="1:8" x14ac:dyDescent="0.25">
      <c r="A94" s="52"/>
      <c r="B94" s="53"/>
      <c r="C94" s="16"/>
      <c r="D94" s="32"/>
      <c r="E94" s="27"/>
      <c r="F94" s="44"/>
      <c r="G94" s="54"/>
      <c r="H94" s="61"/>
    </row>
    <row r="95" spans="1:8" ht="26.4" x14ac:dyDescent="0.25">
      <c r="A95" s="52" t="s">
        <v>20</v>
      </c>
      <c r="B95" s="53" t="s">
        <v>69</v>
      </c>
      <c r="C95" s="16">
        <v>1</v>
      </c>
      <c r="D95" s="32" t="s">
        <v>70</v>
      </c>
      <c r="E95" s="27"/>
      <c r="F95" s="44"/>
      <c r="G95" s="54"/>
      <c r="H95" s="61"/>
    </row>
    <row r="96" spans="1:8" ht="13.8" thickBot="1" x14ac:dyDescent="0.3">
      <c r="A96" s="52"/>
      <c r="B96" s="62"/>
      <c r="C96" s="16"/>
      <c r="D96" s="32"/>
      <c r="E96" s="27"/>
      <c r="F96" s="44">
        <f t="shared" ref="F96" si="3">E96*C96</f>
        <v>0</v>
      </c>
      <c r="G96" s="54"/>
      <c r="H96" s="54"/>
    </row>
    <row r="97" spans="1:8" ht="24.6" customHeight="1" thickBot="1" x14ac:dyDescent="0.3">
      <c r="A97" s="183" t="s">
        <v>29</v>
      </c>
      <c r="B97" s="184"/>
      <c r="C97" s="184"/>
      <c r="D97" s="184"/>
      <c r="E97" s="185"/>
      <c r="F97" s="6">
        <f>SUM(F79:F96)</f>
        <v>0</v>
      </c>
      <c r="G97" s="54"/>
      <c r="H97" s="54"/>
    </row>
    <row r="98" spans="1:8" x14ac:dyDescent="0.25">
      <c r="A98" s="63">
        <v>5</v>
      </c>
      <c r="B98" s="64" t="s">
        <v>71</v>
      </c>
      <c r="C98" s="65"/>
      <c r="D98" s="17"/>
      <c r="E98" s="27"/>
      <c r="F98" s="13"/>
      <c r="G98" s="54"/>
      <c r="H98" s="54"/>
    </row>
    <row r="99" spans="1:8" x14ac:dyDescent="0.25">
      <c r="A99" s="63"/>
      <c r="B99" s="66"/>
      <c r="C99" s="65"/>
      <c r="D99" s="17"/>
      <c r="E99" s="27"/>
      <c r="F99" s="13"/>
    </row>
    <row r="100" spans="1:8" ht="26.4" x14ac:dyDescent="0.25">
      <c r="A100" s="52" t="s">
        <v>7</v>
      </c>
      <c r="B100" s="67" t="s">
        <v>72</v>
      </c>
      <c r="C100" s="65">
        <v>1</v>
      </c>
      <c r="D100" s="17" t="s">
        <v>73</v>
      </c>
      <c r="E100" s="27"/>
      <c r="F100" s="13"/>
    </row>
    <row r="101" spans="1:8" x14ac:dyDescent="0.25">
      <c r="A101" s="52"/>
      <c r="B101" s="66"/>
      <c r="C101" s="65"/>
      <c r="D101" s="17"/>
      <c r="E101" s="27"/>
      <c r="F101" s="13"/>
    </row>
    <row r="102" spans="1:8" x14ac:dyDescent="0.25">
      <c r="A102" s="52"/>
      <c r="B102" s="64" t="s">
        <v>74</v>
      </c>
      <c r="C102" s="65"/>
      <c r="D102" s="17"/>
      <c r="E102" s="27"/>
      <c r="F102" s="13"/>
    </row>
    <row r="103" spans="1:8" x14ac:dyDescent="0.25">
      <c r="A103" s="52"/>
      <c r="B103" s="66"/>
      <c r="C103" s="65"/>
      <c r="D103" s="17"/>
      <c r="E103" s="27"/>
      <c r="F103" s="13"/>
    </row>
    <row r="104" spans="1:8" x14ac:dyDescent="0.25">
      <c r="A104" s="52" t="s">
        <v>10</v>
      </c>
      <c r="B104" s="66" t="s">
        <v>75</v>
      </c>
      <c r="C104" s="65">
        <v>60</v>
      </c>
      <c r="D104" s="17" t="s">
        <v>12</v>
      </c>
      <c r="E104" s="27"/>
      <c r="F104" s="13"/>
    </row>
    <row r="105" spans="1:8" x14ac:dyDescent="0.25">
      <c r="A105" s="52"/>
      <c r="B105" s="66"/>
      <c r="C105" s="65"/>
      <c r="D105" s="17"/>
      <c r="E105" s="27"/>
      <c r="F105" s="13"/>
    </row>
    <row r="106" spans="1:8" x14ac:dyDescent="0.25">
      <c r="A106" s="52" t="s">
        <v>13</v>
      </c>
      <c r="B106" s="66" t="s">
        <v>76</v>
      </c>
      <c r="C106" s="65">
        <v>25</v>
      </c>
      <c r="D106" s="17" t="s">
        <v>12</v>
      </c>
      <c r="E106" s="27"/>
      <c r="F106" s="13"/>
    </row>
    <row r="107" spans="1:8" x14ac:dyDescent="0.25">
      <c r="A107" s="52"/>
      <c r="B107" s="66"/>
      <c r="C107" s="65"/>
      <c r="D107" s="17"/>
      <c r="E107" s="27"/>
      <c r="F107" s="13"/>
    </row>
    <row r="108" spans="1:8" x14ac:dyDescent="0.25">
      <c r="A108" s="52" t="s">
        <v>43</v>
      </c>
      <c r="B108" s="66" t="s">
        <v>77</v>
      </c>
      <c r="C108" s="65">
        <v>15</v>
      </c>
      <c r="D108" s="17" t="s">
        <v>12</v>
      </c>
      <c r="E108" s="27"/>
      <c r="F108" s="13"/>
    </row>
    <row r="109" spans="1:8" x14ac:dyDescent="0.25">
      <c r="A109" s="52"/>
      <c r="B109" s="66"/>
      <c r="C109" s="65"/>
      <c r="D109" s="17"/>
      <c r="E109" s="27"/>
      <c r="F109" s="13"/>
    </row>
    <row r="110" spans="1:8" x14ac:dyDescent="0.25">
      <c r="A110" s="52" t="s">
        <v>16</v>
      </c>
      <c r="B110" s="66" t="s">
        <v>78</v>
      </c>
      <c r="C110" s="65">
        <v>20</v>
      </c>
      <c r="D110" s="17" t="s">
        <v>12</v>
      </c>
      <c r="E110" s="27"/>
      <c r="F110" s="13"/>
    </row>
    <row r="111" spans="1:8" x14ac:dyDescent="0.25">
      <c r="A111" s="52"/>
      <c r="B111" s="66"/>
      <c r="C111" s="65"/>
      <c r="D111" s="17"/>
      <c r="E111" s="27"/>
      <c r="F111" s="13"/>
    </row>
    <row r="112" spans="1:8" ht="17.399999999999999" customHeight="1" x14ac:dyDescent="0.25">
      <c r="A112" s="52" t="s">
        <v>18</v>
      </c>
      <c r="B112" s="66" t="s">
        <v>79</v>
      </c>
      <c r="C112" s="65">
        <v>15</v>
      </c>
      <c r="D112" s="17" t="s">
        <v>12</v>
      </c>
      <c r="E112" s="27"/>
      <c r="F112" s="13"/>
    </row>
    <row r="113" spans="1:6" ht="13.8" thickBot="1" x14ac:dyDescent="0.3">
      <c r="A113" s="63"/>
      <c r="B113" s="66"/>
      <c r="C113" s="65"/>
      <c r="D113" s="17"/>
      <c r="E113" s="27"/>
      <c r="F113" s="13">
        <f t="shared" ref="F113" si="4">E113*C113</f>
        <v>0</v>
      </c>
    </row>
    <row r="114" spans="1:6" ht="20.100000000000001" customHeight="1" thickBot="1" x14ac:dyDescent="0.3">
      <c r="A114" s="183" t="s">
        <v>29</v>
      </c>
      <c r="B114" s="184"/>
      <c r="C114" s="184"/>
      <c r="D114" s="184"/>
      <c r="E114" s="185"/>
      <c r="F114" s="6">
        <f>SUM(F100:F113)</f>
        <v>0</v>
      </c>
    </row>
    <row r="115" spans="1:6" ht="29.4" customHeight="1" x14ac:dyDescent="0.25">
      <c r="A115" s="8">
        <v>6</v>
      </c>
      <c r="B115" s="68" t="s">
        <v>80</v>
      </c>
      <c r="C115" s="69"/>
      <c r="D115" s="17"/>
      <c r="E115" s="27"/>
      <c r="F115" s="13"/>
    </row>
    <row r="116" spans="1:6" ht="14.1" customHeight="1" x14ac:dyDescent="0.25">
      <c r="A116" s="8"/>
      <c r="B116" s="28"/>
      <c r="C116" s="70"/>
      <c r="D116" s="17"/>
      <c r="E116" s="27"/>
      <c r="F116" s="13"/>
    </row>
    <row r="117" spans="1:6" ht="38.1" customHeight="1" x14ac:dyDescent="0.25">
      <c r="A117" s="14" t="s">
        <v>7</v>
      </c>
      <c r="B117" s="71" t="s">
        <v>25</v>
      </c>
      <c r="C117" s="39">
        <v>6</v>
      </c>
      <c r="D117" s="32" t="s">
        <v>26</v>
      </c>
      <c r="E117" s="27"/>
      <c r="F117" s="13"/>
    </row>
    <row r="118" spans="1:6" ht="14.1" customHeight="1" x14ac:dyDescent="0.25">
      <c r="A118" s="8"/>
      <c r="B118" s="28"/>
      <c r="C118" s="70"/>
      <c r="D118" s="17"/>
      <c r="E118" s="27"/>
      <c r="F118" s="13"/>
    </row>
    <row r="119" spans="1:6" ht="24.6" customHeight="1" x14ac:dyDescent="0.25">
      <c r="A119" s="14" t="s">
        <v>10</v>
      </c>
      <c r="B119" s="48" t="s">
        <v>133</v>
      </c>
      <c r="C119" s="39">
        <v>1</v>
      </c>
      <c r="D119" s="17" t="s">
        <v>73</v>
      </c>
      <c r="E119" s="27"/>
      <c r="F119" s="13"/>
    </row>
    <row r="120" spans="1:6" ht="14.1" customHeight="1" x14ac:dyDescent="0.25">
      <c r="A120" s="8"/>
      <c r="B120" s="28"/>
      <c r="C120" s="70"/>
      <c r="D120" s="17"/>
      <c r="E120" s="27"/>
      <c r="F120" s="13"/>
    </row>
    <row r="121" spans="1:6" ht="14.1" customHeight="1" x14ac:dyDescent="0.25">
      <c r="A121" s="14"/>
      <c r="B121" s="72" t="s">
        <v>81</v>
      </c>
      <c r="C121" s="70"/>
      <c r="D121" s="17"/>
      <c r="E121" s="27"/>
      <c r="F121" s="13"/>
    </row>
    <row r="122" spans="1:6" ht="14.1" customHeight="1" x14ac:dyDescent="0.25">
      <c r="A122" s="14" t="s">
        <v>13</v>
      </c>
      <c r="B122" s="73" t="s">
        <v>82</v>
      </c>
      <c r="C122" s="39">
        <v>0.6</v>
      </c>
      <c r="D122" s="17" t="s">
        <v>83</v>
      </c>
      <c r="E122" s="27"/>
      <c r="F122" s="13"/>
    </row>
    <row r="123" spans="1:6" ht="14.1" customHeight="1" x14ac:dyDescent="0.25">
      <c r="A123" s="14"/>
      <c r="B123" s="28"/>
      <c r="C123" s="70"/>
      <c r="D123" s="17"/>
      <c r="E123" s="27"/>
      <c r="F123" s="13"/>
    </row>
    <row r="124" spans="1:6" ht="14.1" customHeight="1" x14ac:dyDescent="0.25">
      <c r="A124" s="14" t="s">
        <v>43</v>
      </c>
      <c r="B124" s="73" t="s">
        <v>84</v>
      </c>
      <c r="C124" s="39">
        <v>0.28000000000000003</v>
      </c>
      <c r="D124" s="17" t="s">
        <v>83</v>
      </c>
      <c r="E124" s="27"/>
      <c r="F124" s="13"/>
    </row>
    <row r="125" spans="1:6" ht="14.1" customHeight="1" x14ac:dyDescent="0.25">
      <c r="A125" s="8"/>
      <c r="B125" s="28"/>
      <c r="C125" s="70"/>
      <c r="D125" s="17"/>
      <c r="E125" s="27"/>
      <c r="F125" s="13"/>
    </row>
    <row r="126" spans="1:6" ht="27" customHeight="1" x14ac:dyDescent="0.25">
      <c r="A126" s="14" t="s">
        <v>16</v>
      </c>
      <c r="B126" s="53" t="s">
        <v>85</v>
      </c>
      <c r="C126" s="39">
        <f>1.2*2.4*0.15</f>
        <v>0.432</v>
      </c>
      <c r="D126" s="17" t="s">
        <v>83</v>
      </c>
      <c r="E126" s="27"/>
      <c r="F126" s="13"/>
    </row>
    <row r="127" spans="1:6" ht="12.9" customHeight="1" x14ac:dyDescent="0.25">
      <c r="A127" s="14"/>
      <c r="B127" s="53"/>
      <c r="C127" s="39"/>
      <c r="D127" s="17"/>
      <c r="E127" s="27"/>
      <c r="F127" s="13"/>
    </row>
    <row r="128" spans="1:6" ht="26.4" x14ac:dyDescent="0.25">
      <c r="A128" s="14" t="s">
        <v>20</v>
      </c>
      <c r="B128" s="74" t="s">
        <v>86</v>
      </c>
      <c r="C128" s="39">
        <v>7</v>
      </c>
      <c r="D128" s="17" t="s">
        <v>12</v>
      </c>
      <c r="E128" s="27"/>
      <c r="F128" s="13"/>
    </row>
    <row r="129" spans="1:6" x14ac:dyDescent="0.25">
      <c r="A129" s="14"/>
      <c r="B129" s="75"/>
      <c r="C129" s="39"/>
      <c r="D129" s="17"/>
      <c r="E129" s="27"/>
      <c r="F129" s="13"/>
    </row>
    <row r="130" spans="1:6" ht="26.4" x14ac:dyDescent="0.25">
      <c r="A130" s="14" t="s">
        <v>22</v>
      </c>
      <c r="B130" s="75" t="s">
        <v>87</v>
      </c>
      <c r="C130" s="39">
        <v>14</v>
      </c>
      <c r="D130" s="17" t="s">
        <v>12</v>
      </c>
      <c r="E130" s="27"/>
      <c r="F130" s="13"/>
    </row>
    <row r="131" spans="1:6" x14ac:dyDescent="0.25">
      <c r="A131" s="14"/>
      <c r="B131" s="75"/>
      <c r="C131" s="39"/>
      <c r="D131" s="17"/>
      <c r="E131" s="27"/>
      <c r="F131" s="13"/>
    </row>
    <row r="132" spans="1:6" ht="26.4" x14ac:dyDescent="0.25">
      <c r="A132" s="14" t="s">
        <v>24</v>
      </c>
      <c r="B132" s="75" t="s">
        <v>88</v>
      </c>
      <c r="C132" s="39">
        <v>12</v>
      </c>
      <c r="D132" s="17" t="s">
        <v>12</v>
      </c>
      <c r="E132" s="27"/>
      <c r="F132" s="13"/>
    </row>
    <row r="133" spans="1:6" x14ac:dyDescent="0.25">
      <c r="A133" s="14"/>
      <c r="B133" s="75"/>
      <c r="C133" s="39"/>
      <c r="D133" s="17"/>
      <c r="E133" s="27"/>
      <c r="F133" s="13"/>
    </row>
    <row r="134" spans="1:6" ht="46.5" customHeight="1" x14ac:dyDescent="0.25">
      <c r="A134" s="14" t="s">
        <v>89</v>
      </c>
      <c r="B134" s="53" t="s">
        <v>90</v>
      </c>
      <c r="C134" s="39">
        <v>150</v>
      </c>
      <c r="D134" s="32" t="s">
        <v>40</v>
      </c>
      <c r="E134" s="27"/>
      <c r="F134" s="13"/>
    </row>
    <row r="135" spans="1:6" ht="14.1" customHeight="1" x14ac:dyDescent="0.25">
      <c r="A135" s="14"/>
      <c r="B135" s="28"/>
      <c r="C135" s="39"/>
      <c r="D135" s="17"/>
      <c r="E135" s="27"/>
      <c r="F135" s="13"/>
    </row>
    <row r="136" spans="1:6" ht="39.6" x14ac:dyDescent="0.25">
      <c r="A136" s="14" t="s">
        <v>91</v>
      </c>
      <c r="B136" s="53" t="s">
        <v>92</v>
      </c>
      <c r="C136" s="39">
        <v>230</v>
      </c>
      <c r="D136" s="32" t="s">
        <v>40</v>
      </c>
      <c r="E136" s="27"/>
      <c r="F136" s="13"/>
    </row>
    <row r="137" spans="1:6" ht="14.1" customHeight="1" x14ac:dyDescent="0.25">
      <c r="A137" s="8"/>
      <c r="B137" s="28"/>
      <c r="C137" s="70"/>
      <c r="D137" s="17"/>
      <c r="E137" s="27"/>
      <c r="F137" s="13"/>
    </row>
    <row r="138" spans="1:6" ht="14.1" customHeight="1" x14ac:dyDescent="0.25">
      <c r="A138" s="8"/>
      <c r="B138" s="28" t="s">
        <v>93</v>
      </c>
      <c r="C138" s="70"/>
      <c r="D138" s="17"/>
      <c r="E138" s="27"/>
      <c r="F138" s="13"/>
    </row>
    <row r="139" spans="1:6" ht="14.1" customHeight="1" x14ac:dyDescent="0.25">
      <c r="A139" s="14"/>
      <c r="B139" s="28"/>
      <c r="C139" s="70"/>
      <c r="D139" s="17"/>
      <c r="E139" s="27"/>
      <c r="F139" s="13"/>
    </row>
    <row r="140" spans="1:6" ht="38.25" customHeight="1" x14ac:dyDescent="0.25">
      <c r="A140" s="52" t="s">
        <v>94</v>
      </c>
      <c r="B140" s="48" t="s">
        <v>95</v>
      </c>
      <c r="C140" s="39">
        <v>1</v>
      </c>
      <c r="D140" s="17" t="s">
        <v>73</v>
      </c>
      <c r="E140" s="27"/>
      <c r="F140" s="13"/>
    </row>
    <row r="141" spans="1:6" ht="14.1" customHeight="1" x14ac:dyDescent="0.25">
      <c r="A141" s="14"/>
      <c r="B141" s="28"/>
      <c r="C141" s="39"/>
      <c r="D141" s="17"/>
      <c r="E141" s="27"/>
      <c r="F141" s="13"/>
    </row>
    <row r="142" spans="1:6" ht="52.8" x14ac:dyDescent="0.25">
      <c r="A142" s="14" t="s">
        <v>96</v>
      </c>
      <c r="B142" s="48" t="s">
        <v>97</v>
      </c>
      <c r="C142" s="39">
        <v>1</v>
      </c>
      <c r="D142" s="17" t="s">
        <v>73</v>
      </c>
      <c r="E142" s="27"/>
      <c r="F142" s="13"/>
    </row>
    <row r="143" spans="1:6" ht="14.1" customHeight="1" x14ac:dyDescent="0.25">
      <c r="A143" s="14"/>
      <c r="B143" s="28"/>
      <c r="C143" s="39"/>
      <c r="D143" s="17"/>
      <c r="E143" s="27"/>
      <c r="F143" s="13"/>
    </row>
    <row r="144" spans="1:6" ht="27.75" customHeight="1" x14ac:dyDescent="0.25">
      <c r="A144" s="14" t="s">
        <v>98</v>
      </c>
      <c r="B144" s="76" t="s">
        <v>99</v>
      </c>
      <c r="C144" s="39">
        <v>1</v>
      </c>
      <c r="D144" s="17" t="s">
        <v>73</v>
      </c>
      <c r="E144" s="27"/>
      <c r="F144" s="13"/>
    </row>
    <row r="145" spans="1:8" ht="14.1" customHeight="1" thickBot="1" x14ac:dyDescent="0.3">
      <c r="A145" s="8"/>
      <c r="B145" s="28"/>
      <c r="C145" s="77"/>
      <c r="D145" s="17"/>
      <c r="E145" s="27"/>
      <c r="F145" s="13">
        <f t="shared" ref="F145" si="5">E145*C145</f>
        <v>0</v>
      </c>
    </row>
    <row r="146" spans="1:8" ht="20.100000000000001" customHeight="1" thickBot="1" x14ac:dyDescent="0.3">
      <c r="A146" s="183" t="s">
        <v>29</v>
      </c>
      <c r="B146" s="184"/>
      <c r="C146" s="184"/>
      <c r="D146" s="184"/>
      <c r="E146" s="185"/>
      <c r="F146" s="6">
        <f>SUM(F117:F145)</f>
        <v>0</v>
      </c>
    </row>
    <row r="147" spans="1:8" ht="13.8" thickBot="1" x14ac:dyDescent="0.3">
      <c r="A147" s="198" t="s">
        <v>200</v>
      </c>
      <c r="B147" s="198"/>
      <c r="C147" s="198"/>
      <c r="D147" s="198"/>
      <c r="E147" s="198"/>
      <c r="F147" s="199"/>
      <c r="H147" s="82"/>
    </row>
    <row r="148" spans="1:8" ht="13.8" thickBot="1" x14ac:dyDescent="0.3">
      <c r="A148" s="117" t="s">
        <v>0</v>
      </c>
      <c r="B148" s="118" t="s">
        <v>149</v>
      </c>
      <c r="C148" s="119" t="s">
        <v>2</v>
      </c>
      <c r="D148" s="120" t="s">
        <v>3</v>
      </c>
      <c r="E148" s="121" t="s">
        <v>4</v>
      </c>
      <c r="F148" s="122" t="s">
        <v>5</v>
      </c>
    </row>
    <row r="149" spans="1:8" x14ac:dyDescent="0.25">
      <c r="A149" s="123">
        <v>2</v>
      </c>
      <c r="B149" s="131" t="s">
        <v>151</v>
      </c>
      <c r="C149" s="129"/>
      <c r="D149" s="17"/>
      <c r="E149" s="27"/>
      <c r="F149" s="13"/>
    </row>
    <row r="150" spans="1:8" ht="26.4" x14ac:dyDescent="0.25">
      <c r="A150" s="127"/>
      <c r="B150" s="132" t="s">
        <v>152</v>
      </c>
      <c r="C150" s="129"/>
      <c r="D150" s="17"/>
      <c r="E150" s="27"/>
      <c r="F150" s="13"/>
    </row>
    <row r="151" spans="1:8" x14ac:dyDescent="0.25">
      <c r="A151" s="127" t="s">
        <v>7</v>
      </c>
      <c r="B151" s="133" t="s">
        <v>153</v>
      </c>
      <c r="C151" s="129">
        <f>15.6*0.6</f>
        <v>9.36</v>
      </c>
      <c r="D151" s="134" t="s">
        <v>138</v>
      </c>
      <c r="E151" s="27"/>
      <c r="F151" s="13"/>
    </row>
    <row r="152" spans="1:8" x14ac:dyDescent="0.25">
      <c r="A152" s="127" t="s">
        <v>10</v>
      </c>
      <c r="B152" s="133" t="s">
        <v>154</v>
      </c>
      <c r="C152" s="129">
        <f>13.2*1.2</f>
        <v>15.839999999999998</v>
      </c>
      <c r="D152" s="134" t="s">
        <v>138</v>
      </c>
      <c r="E152" s="27"/>
      <c r="F152" s="13"/>
    </row>
    <row r="153" spans="1:8" x14ac:dyDescent="0.25">
      <c r="A153" s="127"/>
      <c r="B153" s="128"/>
      <c r="C153" s="129"/>
      <c r="D153" s="17"/>
      <c r="E153" s="27"/>
      <c r="F153" s="13"/>
    </row>
    <row r="154" spans="1:8" x14ac:dyDescent="0.25">
      <c r="A154" s="127"/>
      <c r="B154" s="135" t="s">
        <v>155</v>
      </c>
      <c r="C154" s="129"/>
      <c r="D154" s="17"/>
      <c r="E154" s="27"/>
      <c r="F154" s="13"/>
    </row>
    <row r="155" spans="1:8" ht="52.8" x14ac:dyDescent="0.25">
      <c r="A155" s="127" t="s">
        <v>13</v>
      </c>
      <c r="B155" s="136" t="s">
        <v>156</v>
      </c>
      <c r="C155" s="129">
        <f>3.6*4.2</f>
        <v>15.120000000000001</v>
      </c>
      <c r="D155" s="17" t="s">
        <v>138</v>
      </c>
      <c r="E155" s="27"/>
      <c r="F155" s="13"/>
    </row>
    <row r="156" spans="1:8" x14ac:dyDescent="0.25">
      <c r="A156" s="127"/>
      <c r="B156" s="136"/>
      <c r="C156" s="129"/>
      <c r="D156" s="17"/>
      <c r="E156" s="27"/>
      <c r="F156" s="13"/>
    </row>
    <row r="157" spans="1:8" x14ac:dyDescent="0.25">
      <c r="A157" s="127" t="s">
        <v>43</v>
      </c>
      <c r="B157" s="136" t="s">
        <v>157</v>
      </c>
      <c r="C157" s="129">
        <f>0.23*0.23*1.2*6</f>
        <v>0.38088</v>
      </c>
      <c r="D157" s="17" t="s">
        <v>140</v>
      </c>
      <c r="E157" s="27"/>
      <c r="F157" s="13"/>
    </row>
    <row r="158" spans="1:8" x14ac:dyDescent="0.25">
      <c r="A158" s="127"/>
      <c r="B158" s="128"/>
      <c r="C158" s="129"/>
      <c r="D158" s="17"/>
      <c r="E158" s="27"/>
      <c r="F158" s="13"/>
    </row>
    <row r="159" spans="1:8" ht="26.4" x14ac:dyDescent="0.25">
      <c r="A159" s="127" t="s">
        <v>16</v>
      </c>
      <c r="B159" s="137" t="s">
        <v>158</v>
      </c>
      <c r="C159" s="129">
        <f>1.2*2*0.15</f>
        <v>0.36</v>
      </c>
      <c r="D159" s="17" t="s">
        <v>140</v>
      </c>
      <c r="E159" s="27"/>
      <c r="F159" s="13"/>
    </row>
    <row r="160" spans="1:8" x14ac:dyDescent="0.25">
      <c r="A160" s="127"/>
      <c r="B160" s="128"/>
      <c r="C160" s="129"/>
      <c r="D160" s="17"/>
      <c r="E160" s="27"/>
      <c r="F160" s="13"/>
    </row>
    <row r="161" spans="1:6" x14ac:dyDescent="0.25">
      <c r="A161" s="127" t="s">
        <v>18</v>
      </c>
      <c r="B161" s="128" t="s">
        <v>159</v>
      </c>
      <c r="C161" s="129">
        <f>13.2*0.23*0.15</f>
        <v>0.45539999999999997</v>
      </c>
      <c r="D161" s="17" t="s">
        <v>140</v>
      </c>
      <c r="E161" s="27"/>
      <c r="F161" s="13"/>
    </row>
    <row r="162" spans="1:6" ht="13.8" thickBot="1" x14ac:dyDescent="0.3">
      <c r="A162" s="127"/>
      <c r="B162" s="128"/>
      <c r="C162" s="129"/>
      <c r="D162" s="17"/>
      <c r="E162" s="27"/>
      <c r="F162" s="13">
        <f t="shared" ref="F162" si="6">E162*C162</f>
        <v>0</v>
      </c>
    </row>
    <row r="163" spans="1:6" ht="13.8" thickBot="1" x14ac:dyDescent="0.3">
      <c r="A163" s="200" t="s">
        <v>150</v>
      </c>
      <c r="B163" s="201"/>
      <c r="C163" s="201"/>
      <c r="D163" s="201"/>
      <c r="E163" s="202"/>
      <c r="F163" s="130">
        <f>SUM(F151:F162)</f>
        <v>0</v>
      </c>
    </row>
    <row r="164" spans="1:6" x14ac:dyDescent="0.25">
      <c r="A164" s="123">
        <v>3</v>
      </c>
      <c r="B164" s="124" t="s">
        <v>160</v>
      </c>
      <c r="C164" s="138"/>
      <c r="D164" s="17"/>
      <c r="E164" s="27"/>
      <c r="F164" s="126"/>
    </row>
    <row r="165" spans="1:6" ht="39.6" x14ac:dyDescent="0.25">
      <c r="A165" s="127" t="s">
        <v>7</v>
      </c>
      <c r="B165" s="139" t="s">
        <v>161</v>
      </c>
      <c r="C165" s="140">
        <v>10</v>
      </c>
      <c r="D165" s="134" t="s">
        <v>162</v>
      </c>
      <c r="E165" s="51"/>
      <c r="F165" s="44"/>
    </row>
    <row r="166" spans="1:6" ht="13.8" thickBot="1" x14ac:dyDescent="0.3">
      <c r="A166" s="127"/>
      <c r="B166" s="139"/>
      <c r="C166" s="140"/>
      <c r="D166" s="134"/>
      <c r="E166" s="51"/>
      <c r="F166" s="44"/>
    </row>
    <row r="167" spans="1:6" ht="13.8" thickBot="1" x14ac:dyDescent="0.3">
      <c r="A167" s="200" t="s">
        <v>150</v>
      </c>
      <c r="B167" s="201"/>
      <c r="C167" s="201"/>
      <c r="D167" s="201"/>
      <c r="E167" s="202"/>
      <c r="F167" s="141">
        <f>SUM(F165:F166)</f>
        <v>0</v>
      </c>
    </row>
    <row r="168" spans="1:6" x14ac:dyDescent="0.25">
      <c r="A168" s="123">
        <v>4</v>
      </c>
      <c r="B168" s="142" t="s">
        <v>163</v>
      </c>
      <c r="C168" s="140"/>
      <c r="D168" s="134"/>
      <c r="E168" s="51"/>
      <c r="F168" s="44"/>
    </row>
    <row r="169" spans="1:6" x14ac:dyDescent="0.25">
      <c r="A169" s="127"/>
      <c r="B169" s="143" t="s">
        <v>164</v>
      </c>
      <c r="C169" s="140"/>
      <c r="D169" s="134"/>
      <c r="E169" s="51"/>
      <c r="F169" s="44"/>
    </row>
    <row r="170" spans="1:6" x14ac:dyDescent="0.25">
      <c r="A170" s="127" t="s">
        <v>7</v>
      </c>
      <c r="B170" s="139" t="s">
        <v>165</v>
      </c>
      <c r="C170" s="140">
        <v>18</v>
      </c>
      <c r="D170" s="134" t="s">
        <v>162</v>
      </c>
      <c r="E170" s="51"/>
      <c r="F170" s="44"/>
    </row>
    <row r="171" spans="1:6" x14ac:dyDescent="0.25">
      <c r="A171" s="127" t="s">
        <v>10</v>
      </c>
      <c r="B171" s="139" t="s">
        <v>166</v>
      </c>
      <c r="C171" s="140">
        <v>20</v>
      </c>
      <c r="D171" s="134" t="s">
        <v>162</v>
      </c>
      <c r="E171" s="51"/>
      <c r="F171" s="44"/>
    </row>
    <row r="172" spans="1:6" x14ac:dyDescent="0.25">
      <c r="A172" s="127" t="s">
        <v>13</v>
      </c>
      <c r="B172" s="139" t="s">
        <v>167</v>
      </c>
      <c r="C172" s="140">
        <v>22</v>
      </c>
      <c r="D172" s="134" t="s">
        <v>162</v>
      </c>
      <c r="E172" s="51"/>
      <c r="F172" s="44"/>
    </row>
    <row r="173" spans="1:6" x14ac:dyDescent="0.25">
      <c r="A173" s="127" t="s">
        <v>43</v>
      </c>
      <c r="B173" s="139" t="s">
        <v>168</v>
      </c>
      <c r="C173" s="140">
        <v>22</v>
      </c>
      <c r="D173" s="134" t="s">
        <v>162</v>
      </c>
      <c r="E173" s="51"/>
      <c r="F173" s="44"/>
    </row>
    <row r="174" spans="1:6" ht="26.4" x14ac:dyDescent="0.25">
      <c r="A174" s="144" t="s">
        <v>16</v>
      </c>
      <c r="B174" s="145" t="s">
        <v>169</v>
      </c>
      <c r="C174" s="146">
        <v>6</v>
      </c>
      <c r="D174" s="147" t="s">
        <v>162</v>
      </c>
      <c r="E174" s="148"/>
      <c r="F174" s="44"/>
    </row>
    <row r="175" spans="1:6" x14ac:dyDescent="0.25">
      <c r="A175" s="127"/>
      <c r="B175" s="139"/>
      <c r="C175" s="140"/>
      <c r="D175" s="134"/>
      <c r="E175" s="51"/>
      <c r="F175" s="44"/>
    </row>
    <row r="176" spans="1:6" x14ac:dyDescent="0.25">
      <c r="A176" s="127"/>
      <c r="B176" s="149" t="s">
        <v>170</v>
      </c>
      <c r="C176" s="140"/>
      <c r="D176" s="134"/>
      <c r="E176" s="51"/>
      <c r="F176" s="44"/>
    </row>
    <row r="177" spans="1:6" ht="26.4" x14ac:dyDescent="0.25">
      <c r="A177" s="127" t="s">
        <v>18</v>
      </c>
      <c r="B177" s="139" t="s">
        <v>171</v>
      </c>
      <c r="C177" s="140">
        <f>5.2*5.6</f>
        <v>29.119999999999997</v>
      </c>
      <c r="D177" s="134" t="s">
        <v>138</v>
      </c>
      <c r="E177" s="51"/>
      <c r="F177" s="44"/>
    </row>
    <row r="178" spans="1:6" x14ac:dyDescent="0.25">
      <c r="A178" s="127" t="s">
        <v>67</v>
      </c>
      <c r="B178" s="139" t="s">
        <v>172</v>
      </c>
      <c r="C178" s="140">
        <v>22</v>
      </c>
      <c r="D178" s="134" t="s">
        <v>138</v>
      </c>
      <c r="E178" s="51"/>
      <c r="F178" s="44"/>
    </row>
    <row r="179" spans="1:6" x14ac:dyDescent="0.25">
      <c r="A179" s="127"/>
      <c r="B179" s="139"/>
      <c r="C179" s="140"/>
      <c r="D179" s="134"/>
      <c r="E179" s="51"/>
      <c r="F179" s="44"/>
    </row>
    <row r="180" spans="1:6" ht="26.4" x14ac:dyDescent="0.25">
      <c r="A180" s="127" t="s">
        <v>20</v>
      </c>
      <c r="B180" s="139" t="s">
        <v>173</v>
      </c>
      <c r="C180" s="140">
        <v>1</v>
      </c>
      <c r="D180" s="134" t="s">
        <v>12</v>
      </c>
      <c r="E180" s="51"/>
      <c r="F180" s="44"/>
    </row>
    <row r="181" spans="1:6" x14ac:dyDescent="0.25">
      <c r="A181" s="127"/>
      <c r="B181" s="139"/>
      <c r="C181" s="140"/>
      <c r="D181" s="134"/>
      <c r="E181" s="51"/>
      <c r="F181" s="44"/>
    </row>
    <row r="182" spans="1:6" ht="13.8" thickBot="1" x14ac:dyDescent="0.3">
      <c r="A182" s="123" t="s">
        <v>174</v>
      </c>
      <c r="B182" s="139" t="s">
        <v>175</v>
      </c>
      <c r="C182" s="140">
        <v>15</v>
      </c>
      <c r="D182" s="134" t="s">
        <v>138</v>
      </c>
      <c r="E182" s="51"/>
      <c r="F182" s="44"/>
    </row>
    <row r="183" spans="1:6" ht="13.8" thickBot="1" x14ac:dyDescent="0.3">
      <c r="A183" s="203" t="s">
        <v>150</v>
      </c>
      <c r="B183" s="204"/>
      <c r="C183" s="204"/>
      <c r="D183" s="204"/>
      <c r="E183" s="205"/>
      <c r="F183" s="141">
        <f>SUM(F165:F182)</f>
        <v>0</v>
      </c>
    </row>
    <row r="184" spans="1:6" x14ac:dyDescent="0.25">
      <c r="A184" s="150">
        <v>5</v>
      </c>
      <c r="B184" s="142" t="s">
        <v>176</v>
      </c>
      <c r="C184" s="151"/>
      <c r="D184" s="152"/>
      <c r="E184" s="153"/>
      <c r="F184" s="154"/>
    </row>
    <row r="185" spans="1:6" x14ac:dyDescent="0.25">
      <c r="A185" s="155"/>
      <c r="B185" s="156" t="s">
        <v>177</v>
      </c>
      <c r="C185" s="151"/>
      <c r="D185" s="152"/>
      <c r="E185" s="153"/>
      <c r="F185" s="154"/>
    </row>
    <row r="186" spans="1:6" x14ac:dyDescent="0.25">
      <c r="A186" s="127" t="s">
        <v>7</v>
      </c>
      <c r="B186" s="157" t="s">
        <v>178</v>
      </c>
      <c r="C186" s="129">
        <f>C152*2</f>
        <v>31.679999999999996</v>
      </c>
      <c r="D186" s="134" t="s">
        <v>138</v>
      </c>
      <c r="E186" s="27"/>
      <c r="F186" s="13"/>
    </row>
    <row r="187" spans="1:6" x14ac:dyDescent="0.25">
      <c r="A187" s="127"/>
      <c r="B187" s="158"/>
      <c r="C187" s="125"/>
      <c r="D187" s="17"/>
      <c r="E187" s="27"/>
      <c r="F187" s="154"/>
    </row>
    <row r="188" spans="1:6" ht="52.8" x14ac:dyDescent="0.25">
      <c r="A188" s="127" t="s">
        <v>10</v>
      </c>
      <c r="B188" s="157" t="s">
        <v>179</v>
      </c>
      <c r="C188" s="129">
        <f>C186</f>
        <v>31.679999999999996</v>
      </c>
      <c r="D188" s="17" t="s">
        <v>138</v>
      </c>
      <c r="E188" s="27"/>
      <c r="F188" s="13"/>
    </row>
    <row r="189" spans="1:6" x14ac:dyDescent="0.25">
      <c r="A189" s="127"/>
      <c r="B189" s="158"/>
      <c r="C189" s="125"/>
      <c r="D189" s="17"/>
      <c r="E189" s="27"/>
      <c r="F189" s="154"/>
    </row>
    <row r="190" spans="1:6" ht="26.4" x14ac:dyDescent="0.25">
      <c r="A190" s="127" t="s">
        <v>13</v>
      </c>
      <c r="B190" s="159" t="s">
        <v>180</v>
      </c>
      <c r="C190" s="129">
        <f>5.4*4.8</f>
        <v>25.92</v>
      </c>
      <c r="D190" s="17" t="s">
        <v>138</v>
      </c>
      <c r="E190" s="27"/>
      <c r="F190" s="154"/>
    </row>
    <row r="191" spans="1:6" x14ac:dyDescent="0.25">
      <c r="A191" s="127"/>
      <c r="B191" s="158"/>
      <c r="C191" s="125"/>
      <c r="D191" s="17"/>
      <c r="E191" s="27"/>
      <c r="F191" s="154"/>
    </row>
    <row r="192" spans="1:6" ht="39.6" x14ac:dyDescent="0.25">
      <c r="A192" s="127" t="s">
        <v>43</v>
      </c>
      <c r="B192" s="159" t="s">
        <v>181</v>
      </c>
      <c r="C192" s="129">
        <f>17*0.3</f>
        <v>5.0999999999999996</v>
      </c>
      <c r="D192" s="17" t="s">
        <v>138</v>
      </c>
      <c r="E192" s="27"/>
      <c r="F192" s="154"/>
    </row>
    <row r="193" spans="1:6" ht="13.8" thickBot="1" x14ac:dyDescent="0.3">
      <c r="A193" s="127"/>
      <c r="B193" s="158"/>
      <c r="C193" s="125"/>
      <c r="D193" s="17"/>
      <c r="E193" s="27"/>
      <c r="F193" s="154">
        <f t="shared" ref="F193" si="7">E193*C193</f>
        <v>0</v>
      </c>
    </row>
    <row r="194" spans="1:6" ht="13.8" thickBot="1" x14ac:dyDescent="0.3">
      <c r="A194" s="192" t="s">
        <v>150</v>
      </c>
      <c r="B194" s="193"/>
      <c r="C194" s="193"/>
      <c r="D194" s="193"/>
      <c r="E194" s="194"/>
      <c r="F194" s="130">
        <f>SUM(F186:F193)</f>
        <v>0</v>
      </c>
    </row>
    <row r="195" spans="1:6" x14ac:dyDescent="0.25">
      <c r="A195" s="155"/>
      <c r="B195" s="160" t="s">
        <v>182</v>
      </c>
      <c r="C195" s="151"/>
      <c r="D195" s="152"/>
      <c r="E195" s="153"/>
      <c r="F195" s="154"/>
    </row>
    <row r="196" spans="1:6" x14ac:dyDescent="0.25">
      <c r="A196" s="127"/>
      <c r="B196" s="161" t="s">
        <v>183</v>
      </c>
      <c r="C196" s="140"/>
      <c r="D196" s="36"/>
      <c r="E196" s="27"/>
      <c r="F196" s="13">
        <f>F163</f>
        <v>0</v>
      </c>
    </row>
    <row r="197" spans="1:6" x14ac:dyDescent="0.25">
      <c r="A197" s="127"/>
      <c r="B197" s="161" t="s">
        <v>184</v>
      </c>
      <c r="C197" s="140"/>
      <c r="D197" s="36"/>
      <c r="E197" s="27"/>
      <c r="F197" s="13">
        <f>F167</f>
        <v>0</v>
      </c>
    </row>
    <row r="198" spans="1:6" x14ac:dyDescent="0.25">
      <c r="A198" s="127"/>
      <c r="B198" s="161" t="s">
        <v>185</v>
      </c>
      <c r="C198" s="140"/>
      <c r="D198" s="36"/>
      <c r="E198" s="27"/>
      <c r="F198" s="13">
        <f>F183</f>
        <v>0</v>
      </c>
    </row>
    <row r="199" spans="1:6" x14ac:dyDescent="0.25">
      <c r="A199" s="127"/>
      <c r="B199" s="161" t="s">
        <v>186</v>
      </c>
      <c r="C199" s="140"/>
      <c r="D199" s="36"/>
      <c r="E199" s="27"/>
      <c r="F199" s="13">
        <f>F194</f>
        <v>0</v>
      </c>
    </row>
    <row r="200" spans="1:6" ht="13.8" thickBot="1" x14ac:dyDescent="0.3">
      <c r="A200" s="127"/>
      <c r="B200" s="162"/>
      <c r="C200" s="129"/>
      <c r="D200" s="17"/>
      <c r="E200" s="27"/>
      <c r="F200" s="126"/>
    </row>
    <row r="201" spans="1:6" ht="13.8" thickBot="1" x14ac:dyDescent="0.3">
      <c r="A201" s="195"/>
      <c r="B201" s="196"/>
      <c r="C201" s="196"/>
      <c r="D201" s="196"/>
      <c r="E201" s="197"/>
      <c r="F201" s="163">
        <f>SUM(F196:F200)</f>
        <v>0</v>
      </c>
    </row>
    <row r="202" spans="1:6" x14ac:dyDescent="0.25">
      <c r="A202" s="8"/>
      <c r="B202" s="186" t="s">
        <v>100</v>
      </c>
      <c r="C202" s="187"/>
      <c r="D202" s="187"/>
      <c r="E202" s="188"/>
      <c r="F202" s="13"/>
    </row>
    <row r="203" spans="1:6" x14ac:dyDescent="0.25">
      <c r="A203" s="8"/>
      <c r="B203" s="169" t="s">
        <v>101</v>
      </c>
      <c r="C203" s="170"/>
      <c r="D203" s="170"/>
      <c r="E203" s="171"/>
      <c r="F203" s="13">
        <f>F39</f>
        <v>0</v>
      </c>
    </row>
    <row r="204" spans="1:6" x14ac:dyDescent="0.25">
      <c r="A204" s="8"/>
      <c r="B204" s="169" t="s">
        <v>102</v>
      </c>
      <c r="C204" s="170"/>
      <c r="D204" s="170"/>
      <c r="E204" s="171"/>
      <c r="F204" s="13">
        <f>F56</f>
        <v>0</v>
      </c>
    </row>
    <row r="205" spans="1:6" x14ac:dyDescent="0.25">
      <c r="A205" s="8"/>
      <c r="B205" s="169" t="s">
        <v>103</v>
      </c>
      <c r="C205" s="170"/>
      <c r="D205" s="170"/>
      <c r="E205" s="171"/>
      <c r="F205" s="13">
        <f>F78</f>
        <v>0</v>
      </c>
    </row>
    <row r="206" spans="1:6" x14ac:dyDescent="0.25">
      <c r="A206" s="8"/>
      <c r="B206" s="169" t="s">
        <v>104</v>
      </c>
      <c r="C206" s="170"/>
      <c r="D206" s="170"/>
      <c r="E206" s="171"/>
      <c r="F206" s="13">
        <f>SUM(F97)</f>
        <v>0</v>
      </c>
    </row>
    <row r="207" spans="1:6" x14ac:dyDescent="0.25">
      <c r="A207" s="8"/>
      <c r="B207" s="169" t="s">
        <v>105</v>
      </c>
      <c r="C207" s="170"/>
      <c r="D207" s="170"/>
      <c r="E207" s="171"/>
      <c r="F207" s="13">
        <f>F114</f>
        <v>0</v>
      </c>
    </row>
    <row r="208" spans="1:6" x14ac:dyDescent="0.25">
      <c r="A208" s="8"/>
      <c r="B208" s="169" t="s">
        <v>106</v>
      </c>
      <c r="C208" s="170"/>
      <c r="D208" s="170"/>
      <c r="E208" s="171"/>
      <c r="F208" s="13">
        <f>F146</f>
        <v>0</v>
      </c>
    </row>
    <row r="209" spans="1:6" ht="13.8" thickBot="1" x14ac:dyDescent="0.3">
      <c r="A209" s="8"/>
      <c r="B209" s="169" t="s">
        <v>206</v>
      </c>
      <c r="C209" s="170"/>
      <c r="D209" s="170"/>
      <c r="E209" s="171"/>
      <c r="F209" s="13">
        <f>F202</f>
        <v>0</v>
      </c>
    </row>
    <row r="210" spans="1:6" ht="26.25" customHeight="1" thickBot="1" x14ac:dyDescent="0.3">
      <c r="A210" s="189" t="s">
        <v>107</v>
      </c>
      <c r="B210" s="190"/>
      <c r="C210" s="190"/>
      <c r="D210" s="190"/>
      <c r="E210" s="191"/>
      <c r="F210" s="78">
        <f>SUM(F203:F209)</f>
        <v>0</v>
      </c>
    </row>
  </sheetData>
  <mergeCells count="23">
    <mergeCell ref="A201:E201"/>
    <mergeCell ref="A147:F147"/>
    <mergeCell ref="A163:E163"/>
    <mergeCell ref="A167:E167"/>
    <mergeCell ref="A183:E183"/>
    <mergeCell ref="A194:E194"/>
    <mergeCell ref="B206:E206"/>
    <mergeCell ref="B207:E207"/>
    <mergeCell ref="B208:E208"/>
    <mergeCell ref="B209:E209"/>
    <mergeCell ref="A210:E210"/>
    <mergeCell ref="B205:E205"/>
    <mergeCell ref="A1:F6"/>
    <mergeCell ref="A7:F7"/>
    <mergeCell ref="A39:E39"/>
    <mergeCell ref="A56:E56"/>
    <mergeCell ref="A78:E78"/>
    <mergeCell ref="A97:E97"/>
    <mergeCell ref="A114:E114"/>
    <mergeCell ref="A146:E146"/>
    <mergeCell ref="B202:E202"/>
    <mergeCell ref="B203:E203"/>
    <mergeCell ref="B204:E204"/>
  </mergeCells>
  <pageMargins left="0.7" right="0.7" top="0.75" bottom="0.75" header="0.3" footer="0.3"/>
  <pageSetup orientation="portrait" horizontalDpi="4294967295" verticalDpi="4294967295"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895F4-3E0D-4CE5-97D1-F7ED8D69088E}">
  <dimension ref="A1:H206"/>
  <sheetViews>
    <sheetView topLeftCell="A135" zoomScaleNormal="100" workbookViewId="0">
      <selection activeCell="A143" sqref="A143:F206"/>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t="s">
        <v>135</v>
      </c>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3">
      <c r="A6" s="178"/>
      <c r="B6" s="179"/>
      <c r="C6" s="179"/>
      <c r="D6" s="179"/>
      <c r="E6" s="179"/>
      <c r="F6" s="180"/>
    </row>
    <row r="7" spans="1:6" ht="36" customHeight="1" thickBot="1" x14ac:dyDescent="0.3">
      <c r="A7" s="181" t="s">
        <v>197</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136</v>
      </c>
      <c r="B28" s="22" t="s">
        <v>28</v>
      </c>
      <c r="C28" s="16">
        <v>22</v>
      </c>
      <c r="D28" s="17" t="s">
        <v>12</v>
      </c>
      <c r="E28" s="12"/>
      <c r="F28" s="13"/>
    </row>
    <row r="29" spans="1:6" s="116" customFormat="1" x14ac:dyDescent="0.25">
      <c r="A29" s="14"/>
      <c r="B29" s="22"/>
      <c r="C29" s="16"/>
      <c r="D29" s="17"/>
      <c r="E29" s="12"/>
      <c r="F29" s="13"/>
    </row>
    <row r="30" spans="1:6" s="116" customFormat="1" x14ac:dyDescent="0.25">
      <c r="A30" s="14" t="s">
        <v>27</v>
      </c>
      <c r="B30" s="22" t="s">
        <v>137</v>
      </c>
      <c r="C30" s="16">
        <v>1</v>
      </c>
      <c r="D30" s="17" t="s">
        <v>12</v>
      </c>
      <c r="E30" s="12"/>
      <c r="F30" s="13"/>
    </row>
    <row r="31" spans="1:6" s="116" customFormat="1" x14ac:dyDescent="0.25">
      <c r="A31" s="14"/>
      <c r="B31" s="22"/>
      <c r="C31" s="16"/>
      <c r="D31" s="17"/>
      <c r="E31" s="12"/>
      <c r="F31" s="13"/>
    </row>
    <row r="32" spans="1:6" s="116" customFormat="1" ht="26.4" x14ac:dyDescent="0.25">
      <c r="A32" s="14" t="s">
        <v>89</v>
      </c>
      <c r="B32" s="53" t="s">
        <v>141</v>
      </c>
      <c r="C32" s="39">
        <f>1.2*2.4*0.15</f>
        <v>0.432</v>
      </c>
      <c r="D32" s="17" t="s">
        <v>140</v>
      </c>
      <c r="E32" s="12"/>
      <c r="F32" s="13"/>
    </row>
    <row r="33" spans="1:6" s="116" customFormat="1" x14ac:dyDescent="0.25">
      <c r="A33" s="14"/>
      <c r="B33" s="73"/>
      <c r="C33" s="39"/>
      <c r="D33" s="17"/>
      <c r="E33" s="12"/>
      <c r="F33" s="13"/>
    </row>
    <row r="34" spans="1:6" ht="13.8" thickBot="1" x14ac:dyDescent="0.3">
      <c r="A34" s="14" t="s">
        <v>91</v>
      </c>
      <c r="B34" s="22" t="s">
        <v>139</v>
      </c>
      <c r="C34" s="16">
        <v>250</v>
      </c>
      <c r="D34" s="17" t="s">
        <v>138</v>
      </c>
      <c r="E34" s="12"/>
      <c r="F34" s="13">
        <f t="shared" ref="F34" si="0">( E34*C34)</f>
        <v>0</v>
      </c>
    </row>
    <row r="35" spans="1:6" ht="25.5" customHeight="1" thickBot="1" x14ac:dyDescent="0.3">
      <c r="A35" s="183" t="s">
        <v>29</v>
      </c>
      <c r="B35" s="184"/>
      <c r="C35" s="184"/>
      <c r="D35" s="184"/>
      <c r="E35" s="185"/>
      <c r="F35" s="6">
        <f>SUM(F10:F34)</f>
        <v>0</v>
      </c>
    </row>
    <row r="36" spans="1:6" x14ac:dyDescent="0.25">
      <c r="A36" s="8">
        <v>2</v>
      </c>
      <c r="B36" s="25" t="s">
        <v>30</v>
      </c>
      <c r="C36" s="26"/>
      <c r="D36" s="17"/>
      <c r="E36" s="27"/>
      <c r="F36" s="13"/>
    </row>
    <row r="37" spans="1:6" x14ac:dyDescent="0.25">
      <c r="A37" s="8"/>
      <c r="B37" s="28" t="s">
        <v>31</v>
      </c>
      <c r="C37" s="16"/>
      <c r="D37" s="17"/>
      <c r="E37" s="27"/>
      <c r="F37" s="13"/>
    </row>
    <row r="38" spans="1:6" x14ac:dyDescent="0.25">
      <c r="A38" s="8"/>
      <c r="B38" s="29" t="s">
        <v>32</v>
      </c>
      <c r="C38" s="16"/>
      <c r="D38" s="17"/>
      <c r="E38" s="27"/>
      <c r="F38" s="13"/>
    </row>
    <row r="39" spans="1:6" x14ac:dyDescent="0.25">
      <c r="A39" s="8"/>
      <c r="B39" s="29" t="s">
        <v>33</v>
      </c>
      <c r="C39" s="16"/>
      <c r="D39" s="17"/>
      <c r="E39" s="27"/>
      <c r="F39" s="13"/>
    </row>
    <row r="40" spans="1:6" x14ac:dyDescent="0.25">
      <c r="A40" s="8"/>
      <c r="B40" s="29" t="s">
        <v>34</v>
      </c>
      <c r="C40" s="16"/>
      <c r="D40" s="17"/>
      <c r="E40" s="27"/>
      <c r="F40" s="13"/>
    </row>
    <row r="41" spans="1:6" x14ac:dyDescent="0.25">
      <c r="A41" s="8"/>
      <c r="B41" s="29" t="s">
        <v>35</v>
      </c>
      <c r="C41" s="16"/>
      <c r="D41" s="17"/>
      <c r="E41" s="27"/>
      <c r="F41" s="13"/>
    </row>
    <row r="42" spans="1:6" x14ac:dyDescent="0.25">
      <c r="A42" s="8"/>
      <c r="B42" s="29" t="s">
        <v>36</v>
      </c>
      <c r="C42" s="16"/>
      <c r="D42" s="17"/>
      <c r="E42" s="27"/>
      <c r="F42" s="13"/>
    </row>
    <row r="43" spans="1:6" x14ac:dyDescent="0.25">
      <c r="A43" s="8"/>
      <c r="B43" s="29" t="s">
        <v>37</v>
      </c>
      <c r="C43" s="16"/>
      <c r="D43" s="17"/>
      <c r="E43" s="27"/>
      <c r="F43" s="13"/>
    </row>
    <row r="44" spans="1:6" x14ac:dyDescent="0.25">
      <c r="A44" s="8"/>
      <c r="B44" s="29" t="s">
        <v>38</v>
      </c>
      <c r="C44" s="16"/>
      <c r="D44" s="17"/>
      <c r="E44" s="27"/>
      <c r="F44" s="13"/>
    </row>
    <row r="45" spans="1:6" x14ac:dyDescent="0.25">
      <c r="A45" s="8"/>
      <c r="B45" s="29" t="s">
        <v>39</v>
      </c>
      <c r="C45" s="16"/>
      <c r="D45" s="17"/>
      <c r="E45" s="27"/>
      <c r="F45" s="13"/>
    </row>
    <row r="46" spans="1:6" x14ac:dyDescent="0.25">
      <c r="A46" s="8"/>
      <c r="B46" s="30"/>
      <c r="C46" s="16"/>
      <c r="D46" s="17"/>
      <c r="E46" s="27"/>
      <c r="F46" s="13"/>
    </row>
    <row r="47" spans="1:6" s="33" customFormat="1" ht="15.6" x14ac:dyDescent="0.3">
      <c r="A47" s="14" t="s">
        <v>7</v>
      </c>
      <c r="B47" s="31" t="s">
        <v>146</v>
      </c>
      <c r="C47" s="16">
        <v>250</v>
      </c>
      <c r="D47" s="32" t="s">
        <v>40</v>
      </c>
      <c r="E47" s="27"/>
      <c r="F47" s="13"/>
    </row>
    <row r="48" spans="1:6" x14ac:dyDescent="0.25">
      <c r="A48" s="14" t="s">
        <v>10</v>
      </c>
      <c r="B48" s="34" t="s">
        <v>41</v>
      </c>
      <c r="C48" s="35">
        <v>350</v>
      </c>
      <c r="D48" s="36" t="s">
        <v>26</v>
      </c>
      <c r="E48" s="27"/>
      <c r="F48" s="13"/>
    </row>
    <row r="49" spans="1:6" s="33" customFormat="1" x14ac:dyDescent="0.25">
      <c r="A49" s="14" t="s">
        <v>13</v>
      </c>
      <c r="B49" s="37" t="s">
        <v>42</v>
      </c>
      <c r="C49" s="16">
        <v>130</v>
      </c>
      <c r="D49" s="17" t="s">
        <v>12</v>
      </c>
      <c r="E49" s="27"/>
      <c r="F49" s="13"/>
    </row>
    <row r="50" spans="1:6" ht="24.6" customHeight="1" x14ac:dyDescent="0.25">
      <c r="A50" s="14" t="s">
        <v>43</v>
      </c>
      <c r="B50" s="38" t="s">
        <v>44</v>
      </c>
      <c r="C50" s="39">
        <v>350</v>
      </c>
      <c r="D50" s="40" t="s">
        <v>40</v>
      </c>
      <c r="E50" s="13"/>
      <c r="F50" s="13"/>
    </row>
    <row r="51" spans="1:6" ht="13.8" thickBot="1" x14ac:dyDescent="0.3">
      <c r="A51" s="8"/>
      <c r="C51" s="41"/>
      <c r="D51" s="36"/>
      <c r="E51" s="27"/>
      <c r="F51" s="13">
        <f t="shared" ref="F51" si="1">C51*E51</f>
        <v>0</v>
      </c>
    </row>
    <row r="52" spans="1:6" ht="25.5" customHeight="1" thickBot="1" x14ac:dyDescent="0.3">
      <c r="A52" s="183" t="s">
        <v>29</v>
      </c>
      <c r="B52" s="184"/>
      <c r="C52" s="184"/>
      <c r="D52" s="184"/>
      <c r="E52" s="185"/>
      <c r="F52" s="6">
        <f>SUM(F47:F51)</f>
        <v>0</v>
      </c>
    </row>
    <row r="53" spans="1:6" x14ac:dyDescent="0.25">
      <c r="A53" s="8">
        <v>3</v>
      </c>
      <c r="B53" s="28" t="s">
        <v>45</v>
      </c>
      <c r="C53" s="26"/>
      <c r="D53" s="17"/>
      <c r="E53" s="27"/>
      <c r="F53" s="13"/>
    </row>
    <row r="54" spans="1:6" x14ac:dyDescent="0.25">
      <c r="A54" s="8"/>
      <c r="B54" s="29" t="s">
        <v>46</v>
      </c>
      <c r="C54" s="16"/>
      <c r="D54" s="17"/>
      <c r="E54" s="27"/>
      <c r="F54" s="13"/>
    </row>
    <row r="55" spans="1:6" ht="26.4" x14ac:dyDescent="0.25">
      <c r="A55" s="14" t="s">
        <v>7</v>
      </c>
      <c r="B55" s="42" t="s">
        <v>132</v>
      </c>
      <c r="C55" s="35">
        <v>4</v>
      </c>
      <c r="D55" s="17" t="s">
        <v>12</v>
      </c>
      <c r="E55" s="43"/>
      <c r="F55" s="44"/>
    </row>
    <row r="56" spans="1:6" x14ac:dyDescent="0.25">
      <c r="A56" s="14"/>
      <c r="B56" s="45"/>
      <c r="C56" s="35"/>
      <c r="D56" s="17"/>
      <c r="E56" s="43"/>
      <c r="F56" s="44"/>
    </row>
    <row r="57" spans="1:6" ht="26.4" x14ac:dyDescent="0.25">
      <c r="A57" s="14" t="s">
        <v>10</v>
      </c>
      <c r="B57" s="42" t="s">
        <v>48</v>
      </c>
      <c r="C57" s="35">
        <v>8</v>
      </c>
      <c r="D57" s="17" t="s">
        <v>12</v>
      </c>
      <c r="E57" s="43"/>
      <c r="F57" s="44"/>
    </row>
    <row r="58" spans="1:6" x14ac:dyDescent="0.25">
      <c r="A58" s="14"/>
      <c r="B58" s="45"/>
      <c r="C58" s="35"/>
      <c r="D58" s="17"/>
      <c r="E58" s="43"/>
      <c r="F58" s="44"/>
    </row>
    <row r="59" spans="1:6" x14ac:dyDescent="0.25">
      <c r="A59" s="8"/>
      <c r="B59" s="46" t="s">
        <v>49</v>
      </c>
      <c r="C59" s="16"/>
      <c r="D59" s="17"/>
      <c r="E59" s="47"/>
      <c r="F59" s="44"/>
    </row>
    <row r="60" spans="1:6" x14ac:dyDescent="0.25">
      <c r="A60" s="8"/>
      <c r="B60" s="29" t="s">
        <v>50</v>
      </c>
      <c r="C60" s="16"/>
      <c r="D60" s="17"/>
      <c r="E60" s="27"/>
      <c r="F60" s="44"/>
    </row>
    <row r="61" spans="1:6" x14ac:dyDescent="0.25">
      <c r="A61" s="8"/>
      <c r="B61" s="29" t="s">
        <v>51</v>
      </c>
      <c r="C61" s="16"/>
      <c r="D61" s="17"/>
      <c r="E61" s="27"/>
      <c r="F61" s="44"/>
    </row>
    <row r="62" spans="1:6" x14ac:dyDescent="0.25">
      <c r="A62" s="8"/>
      <c r="B62" s="29" t="s">
        <v>52</v>
      </c>
      <c r="C62" s="16"/>
      <c r="D62" s="17"/>
      <c r="E62" s="27"/>
      <c r="F62" s="44"/>
    </row>
    <row r="63" spans="1:6" x14ac:dyDescent="0.25">
      <c r="A63" s="8"/>
      <c r="B63" s="29" t="s">
        <v>53</v>
      </c>
      <c r="C63" s="16"/>
      <c r="D63" s="17"/>
      <c r="E63" s="27"/>
      <c r="F63" s="44"/>
    </row>
    <row r="64" spans="1:6" x14ac:dyDescent="0.25">
      <c r="A64" s="8"/>
      <c r="B64" s="29" t="s">
        <v>54</v>
      </c>
      <c r="C64" s="16"/>
      <c r="D64" s="17"/>
      <c r="E64" s="27"/>
      <c r="F64" s="44"/>
    </row>
    <row r="65" spans="1:8" x14ac:dyDescent="0.25">
      <c r="A65" s="8"/>
      <c r="B65" s="29" t="s">
        <v>55</v>
      </c>
      <c r="C65" s="16"/>
      <c r="D65" s="17"/>
      <c r="E65" s="27"/>
      <c r="F65" s="44"/>
    </row>
    <row r="66" spans="1:8" ht="26.4" x14ac:dyDescent="0.25">
      <c r="A66" s="14" t="s">
        <v>13</v>
      </c>
      <c r="B66" s="48" t="s">
        <v>56</v>
      </c>
      <c r="C66" s="16">
        <v>15</v>
      </c>
      <c r="D66" s="17" t="s">
        <v>12</v>
      </c>
      <c r="E66" s="27"/>
      <c r="F66" s="44"/>
    </row>
    <row r="67" spans="1:8" x14ac:dyDescent="0.25">
      <c r="A67" s="14"/>
      <c r="B67" s="48"/>
      <c r="C67" s="16"/>
      <c r="D67" s="17"/>
      <c r="E67" s="27"/>
      <c r="F67" s="44"/>
    </row>
    <row r="68" spans="1:8" ht="26.4" x14ac:dyDescent="0.25">
      <c r="A68" s="14" t="s">
        <v>43</v>
      </c>
      <c r="B68" s="48" t="s">
        <v>57</v>
      </c>
      <c r="C68" s="16">
        <v>9</v>
      </c>
      <c r="D68" s="17" t="s">
        <v>12</v>
      </c>
      <c r="E68" s="27"/>
      <c r="F68" s="44"/>
    </row>
    <row r="69" spans="1:8" x14ac:dyDescent="0.25">
      <c r="A69" s="14"/>
      <c r="B69" s="48"/>
      <c r="C69" s="16"/>
      <c r="D69" s="17"/>
      <c r="E69" s="27"/>
      <c r="F69" s="44"/>
    </row>
    <row r="70" spans="1:8" ht="26.4" x14ac:dyDescent="0.25">
      <c r="A70" s="14" t="s">
        <v>16</v>
      </c>
      <c r="B70" s="22" t="s">
        <v>58</v>
      </c>
      <c r="C70" s="16">
        <f>C66</f>
        <v>15</v>
      </c>
      <c r="D70" s="17" t="s">
        <v>12</v>
      </c>
      <c r="E70" s="27"/>
      <c r="F70" s="44"/>
    </row>
    <row r="71" spans="1:8" x14ac:dyDescent="0.25">
      <c r="A71" s="14"/>
      <c r="B71" s="49"/>
      <c r="C71" s="16"/>
      <c r="D71" s="17"/>
      <c r="E71" s="27"/>
      <c r="F71" s="44"/>
    </row>
    <row r="72" spans="1:8" ht="26.4" x14ac:dyDescent="0.25">
      <c r="A72" s="14" t="s">
        <v>18</v>
      </c>
      <c r="B72" s="22" t="s">
        <v>59</v>
      </c>
      <c r="C72" s="16">
        <f>C68</f>
        <v>9</v>
      </c>
      <c r="D72" s="17" t="s">
        <v>12</v>
      </c>
      <c r="E72" s="27"/>
      <c r="F72" s="44"/>
    </row>
    <row r="73" spans="1:8" ht="14.25" customHeight="1" thickBot="1" x14ac:dyDescent="0.3">
      <c r="A73" s="8"/>
      <c r="B73" s="48"/>
      <c r="C73" s="16"/>
      <c r="D73" s="17"/>
      <c r="E73" s="27"/>
      <c r="F73" s="44"/>
    </row>
    <row r="74" spans="1:8" ht="21.6" customHeight="1" thickBot="1" x14ac:dyDescent="0.3">
      <c r="A74" s="183" t="s">
        <v>29</v>
      </c>
      <c r="B74" s="184"/>
      <c r="C74" s="184"/>
      <c r="D74" s="184"/>
      <c r="E74" s="185"/>
      <c r="F74" s="6">
        <f>SUM(F55:F73)</f>
        <v>0</v>
      </c>
    </row>
    <row r="75" spans="1:8" x14ac:dyDescent="0.25">
      <c r="A75" s="8">
        <v>4</v>
      </c>
      <c r="B75" s="28" t="s">
        <v>60</v>
      </c>
      <c r="C75" s="26"/>
      <c r="D75" s="17"/>
      <c r="E75" s="27"/>
      <c r="F75" s="13"/>
    </row>
    <row r="76" spans="1:8" x14ac:dyDescent="0.25">
      <c r="A76" s="8"/>
      <c r="B76" s="29" t="s">
        <v>61</v>
      </c>
      <c r="C76" s="16"/>
      <c r="D76" s="17"/>
      <c r="E76" s="27"/>
      <c r="F76" s="13"/>
    </row>
    <row r="77" spans="1:8" ht="39.9" customHeight="1" x14ac:dyDescent="0.25">
      <c r="A77" s="14" t="s">
        <v>7</v>
      </c>
      <c r="B77" s="50" t="s">
        <v>148</v>
      </c>
      <c r="C77" s="35">
        <f>826.4</f>
        <v>826.4</v>
      </c>
      <c r="D77" s="32" t="s">
        <v>40</v>
      </c>
      <c r="E77" s="51"/>
      <c r="F77" s="44"/>
    </row>
    <row r="78" spans="1:8" x14ac:dyDescent="0.25">
      <c r="A78" s="14"/>
      <c r="B78" s="30"/>
      <c r="C78" s="16"/>
      <c r="D78" s="17"/>
      <c r="E78" s="27"/>
      <c r="F78" s="44"/>
    </row>
    <row r="79" spans="1:8" ht="52.8" x14ac:dyDescent="0.25">
      <c r="A79" s="52" t="s">
        <v>10</v>
      </c>
      <c r="B79" s="53" t="s">
        <v>62</v>
      </c>
      <c r="C79" s="16">
        <f>452.4*1</f>
        <v>452.4</v>
      </c>
      <c r="D79" s="32" t="s">
        <v>40</v>
      </c>
      <c r="E79" s="27"/>
      <c r="F79" s="44"/>
      <c r="G79" s="54"/>
      <c r="H79" s="54"/>
    </row>
    <row r="80" spans="1:8" x14ac:dyDescent="0.25">
      <c r="A80" s="52"/>
      <c r="B80" s="53"/>
      <c r="C80" s="16"/>
      <c r="D80" s="32"/>
      <c r="E80" s="27"/>
      <c r="F80" s="44"/>
      <c r="G80" s="54"/>
      <c r="H80" s="54"/>
    </row>
    <row r="81" spans="1:8" ht="39.6" x14ac:dyDescent="0.25">
      <c r="A81" s="52" t="s">
        <v>13</v>
      </c>
      <c r="B81" s="53" t="s">
        <v>63</v>
      </c>
      <c r="C81" s="16">
        <f>452*2.1</f>
        <v>949.2</v>
      </c>
      <c r="D81" s="32" t="s">
        <v>40</v>
      </c>
      <c r="E81" s="27"/>
      <c r="F81" s="44"/>
      <c r="G81" s="54"/>
      <c r="H81" s="54"/>
    </row>
    <row r="82" spans="1:8" x14ac:dyDescent="0.25">
      <c r="A82" s="52"/>
      <c r="B82" s="53"/>
      <c r="C82" s="16"/>
      <c r="D82" s="32"/>
      <c r="E82" s="27"/>
      <c r="F82" s="44"/>
      <c r="G82" s="54"/>
      <c r="H82" s="54"/>
    </row>
    <row r="83" spans="1:8" ht="39.6" x14ac:dyDescent="0.25">
      <c r="A83" s="52" t="s">
        <v>43</v>
      </c>
      <c r="B83" s="53" t="s">
        <v>64</v>
      </c>
      <c r="C83" s="16">
        <f>374.4*1.4</f>
        <v>524.16</v>
      </c>
      <c r="D83" s="32" t="s">
        <v>40</v>
      </c>
      <c r="E83" s="27"/>
      <c r="F83" s="44"/>
      <c r="G83" s="54"/>
      <c r="H83" s="54"/>
    </row>
    <row r="84" spans="1:8" x14ac:dyDescent="0.25">
      <c r="A84" s="52"/>
      <c r="B84" s="53"/>
      <c r="C84" s="16"/>
      <c r="D84" s="32"/>
      <c r="E84" s="27"/>
      <c r="F84" s="44"/>
      <c r="G84" s="54"/>
      <c r="H84" s="54"/>
    </row>
    <row r="85" spans="1:8" ht="52.8" x14ac:dyDescent="0.25">
      <c r="A85" s="52" t="s">
        <v>16</v>
      </c>
      <c r="B85" s="53" t="s">
        <v>65</v>
      </c>
      <c r="C85" s="16">
        <f>374.4*1.8</f>
        <v>673.92</v>
      </c>
      <c r="D85" s="32" t="s">
        <v>40</v>
      </c>
      <c r="E85" s="27"/>
      <c r="F85" s="44"/>
      <c r="G85" s="54"/>
      <c r="H85" s="54"/>
    </row>
    <row r="86" spans="1:8" x14ac:dyDescent="0.25">
      <c r="A86" s="52"/>
      <c r="B86" s="53"/>
      <c r="C86" s="16"/>
      <c r="D86" s="32"/>
      <c r="E86" s="27"/>
      <c r="F86" s="44"/>
      <c r="G86" s="54"/>
      <c r="H86" s="54"/>
    </row>
    <row r="87" spans="1:8" ht="52.8" x14ac:dyDescent="0.25">
      <c r="A87" s="55" t="s">
        <v>18</v>
      </c>
      <c r="B87" s="56" t="s">
        <v>66</v>
      </c>
      <c r="C87" s="57">
        <v>1500</v>
      </c>
      <c r="D87" s="58" t="s">
        <v>40</v>
      </c>
      <c r="E87" s="59"/>
      <c r="F87" s="60"/>
      <c r="G87" s="54"/>
      <c r="H87" s="54"/>
    </row>
    <row r="88" spans="1:8" x14ac:dyDescent="0.25">
      <c r="A88" s="52"/>
      <c r="B88" s="53"/>
      <c r="C88" s="16"/>
      <c r="D88" s="32"/>
      <c r="E88" s="27"/>
      <c r="F88" s="44"/>
      <c r="G88" s="54"/>
      <c r="H88" s="54"/>
    </row>
    <row r="89" spans="1:8" ht="26.4" x14ac:dyDescent="0.25">
      <c r="A89" s="52" t="s">
        <v>67</v>
      </c>
      <c r="B89" s="53" t="s">
        <v>68</v>
      </c>
      <c r="C89" s="16">
        <f>66*0.3</f>
        <v>19.8</v>
      </c>
      <c r="D89" s="32" t="s">
        <v>40</v>
      </c>
      <c r="E89" s="27"/>
      <c r="F89" s="44"/>
      <c r="G89" s="54"/>
      <c r="H89" s="61"/>
    </row>
    <row r="90" spans="1:8" x14ac:dyDescent="0.25">
      <c r="A90" s="52"/>
      <c r="B90" s="53"/>
      <c r="C90" s="16"/>
      <c r="D90" s="32"/>
      <c r="E90" s="27"/>
      <c r="F90" s="44"/>
      <c r="G90" s="54"/>
      <c r="H90" s="61"/>
    </row>
    <row r="91" spans="1:8" ht="26.4" x14ac:dyDescent="0.25">
      <c r="A91" s="52" t="s">
        <v>20</v>
      </c>
      <c r="B91" s="53" t="s">
        <v>69</v>
      </c>
      <c r="C91" s="16">
        <v>1</v>
      </c>
      <c r="D91" s="32" t="s">
        <v>70</v>
      </c>
      <c r="E91" s="27"/>
      <c r="F91" s="44"/>
      <c r="G91" s="54"/>
      <c r="H91" s="61"/>
    </row>
    <row r="92" spans="1:8" ht="13.8" thickBot="1" x14ac:dyDescent="0.3">
      <c r="A92" s="52"/>
      <c r="B92" s="62"/>
      <c r="C92" s="16"/>
      <c r="D92" s="32"/>
      <c r="E92" s="27"/>
      <c r="F92" s="44">
        <f t="shared" ref="F92" si="2">E92*C92</f>
        <v>0</v>
      </c>
      <c r="G92" s="54"/>
      <c r="H92" s="54"/>
    </row>
    <row r="93" spans="1:8" ht="24.6" customHeight="1" thickBot="1" x14ac:dyDescent="0.3">
      <c r="A93" s="183" t="s">
        <v>29</v>
      </c>
      <c r="B93" s="184"/>
      <c r="C93" s="184"/>
      <c r="D93" s="184"/>
      <c r="E93" s="185"/>
      <c r="F93" s="6">
        <f>SUM(F75:F92)</f>
        <v>0</v>
      </c>
      <c r="G93" s="54"/>
      <c r="H93" s="54"/>
    </row>
    <row r="94" spans="1:8" x14ac:dyDescent="0.25">
      <c r="A94" s="63">
        <v>5</v>
      </c>
      <c r="B94" s="64" t="s">
        <v>71</v>
      </c>
      <c r="C94" s="65"/>
      <c r="D94" s="17"/>
      <c r="E94" s="27"/>
      <c r="F94" s="13"/>
      <c r="G94" s="54"/>
      <c r="H94" s="54"/>
    </row>
    <row r="95" spans="1:8" x14ac:dyDescent="0.25">
      <c r="A95" s="63"/>
      <c r="B95" s="66"/>
      <c r="C95" s="65"/>
      <c r="D95" s="17"/>
      <c r="E95" s="27"/>
      <c r="F95" s="13"/>
    </row>
    <row r="96" spans="1:8" ht="26.4" x14ac:dyDescent="0.25">
      <c r="A96" s="52" t="s">
        <v>7</v>
      </c>
      <c r="B96" s="67" t="s">
        <v>72</v>
      </c>
      <c r="C96" s="65">
        <v>1</v>
      </c>
      <c r="D96" s="17" t="s">
        <v>73</v>
      </c>
      <c r="E96" s="27"/>
      <c r="F96" s="13"/>
    </row>
    <row r="97" spans="1:6" x14ac:dyDescent="0.25">
      <c r="A97" s="52"/>
      <c r="B97" s="66"/>
      <c r="C97" s="65"/>
      <c r="D97" s="17"/>
      <c r="E97" s="27"/>
      <c r="F97" s="13"/>
    </row>
    <row r="98" spans="1:6" x14ac:dyDescent="0.25">
      <c r="A98" s="52"/>
      <c r="B98" s="64" t="s">
        <v>74</v>
      </c>
      <c r="C98" s="65"/>
      <c r="D98" s="17"/>
      <c r="E98" s="27"/>
      <c r="F98" s="13"/>
    </row>
    <row r="99" spans="1:6" x14ac:dyDescent="0.25">
      <c r="A99" s="52"/>
      <c r="B99" s="66"/>
      <c r="C99" s="65"/>
      <c r="D99" s="17"/>
      <c r="E99" s="27"/>
      <c r="F99" s="13"/>
    </row>
    <row r="100" spans="1:6" x14ac:dyDescent="0.25">
      <c r="A100" s="52" t="s">
        <v>10</v>
      </c>
      <c r="B100" s="66" t="s">
        <v>75</v>
      </c>
      <c r="C100" s="65">
        <v>60</v>
      </c>
      <c r="D100" s="17" t="s">
        <v>12</v>
      </c>
      <c r="E100" s="27"/>
      <c r="F100" s="13"/>
    </row>
    <row r="101" spans="1:6" x14ac:dyDescent="0.25">
      <c r="A101" s="52"/>
      <c r="B101" s="66"/>
      <c r="C101" s="65"/>
      <c r="D101" s="17"/>
      <c r="E101" s="27"/>
      <c r="F101" s="13"/>
    </row>
    <row r="102" spans="1:6" x14ac:dyDescent="0.25">
      <c r="A102" s="52" t="s">
        <v>13</v>
      </c>
      <c r="B102" s="66" t="s">
        <v>76</v>
      </c>
      <c r="C102" s="65">
        <v>25</v>
      </c>
      <c r="D102" s="17" t="s">
        <v>12</v>
      </c>
      <c r="E102" s="27"/>
      <c r="F102" s="13"/>
    </row>
    <row r="103" spans="1:6" x14ac:dyDescent="0.25">
      <c r="A103" s="52"/>
      <c r="B103" s="66"/>
      <c r="C103" s="65"/>
      <c r="D103" s="17"/>
      <c r="E103" s="27"/>
      <c r="F103" s="13"/>
    </row>
    <row r="104" spans="1:6" x14ac:dyDescent="0.25">
      <c r="A104" s="52" t="s">
        <v>43</v>
      </c>
      <c r="B104" s="66" t="s">
        <v>77</v>
      </c>
      <c r="C104" s="65">
        <v>15</v>
      </c>
      <c r="D104" s="17" t="s">
        <v>12</v>
      </c>
      <c r="E104" s="27"/>
      <c r="F104" s="13"/>
    </row>
    <row r="105" spans="1:6" x14ac:dyDescent="0.25">
      <c r="A105" s="52"/>
      <c r="B105" s="66"/>
      <c r="C105" s="65"/>
      <c r="D105" s="17"/>
      <c r="E105" s="27"/>
      <c r="F105" s="13"/>
    </row>
    <row r="106" spans="1:6" x14ac:dyDescent="0.25">
      <c r="A106" s="52" t="s">
        <v>16</v>
      </c>
      <c r="B106" s="66" t="s">
        <v>78</v>
      </c>
      <c r="C106" s="65">
        <v>20</v>
      </c>
      <c r="D106" s="17" t="s">
        <v>12</v>
      </c>
      <c r="E106" s="27"/>
      <c r="F106" s="13"/>
    </row>
    <row r="107" spans="1:6" x14ac:dyDescent="0.25">
      <c r="A107" s="52"/>
      <c r="B107" s="66"/>
      <c r="C107" s="65"/>
      <c r="D107" s="17"/>
      <c r="E107" s="27"/>
      <c r="F107" s="13"/>
    </row>
    <row r="108" spans="1:6" ht="17.399999999999999" customHeight="1" x14ac:dyDescent="0.25">
      <c r="A108" s="52" t="s">
        <v>18</v>
      </c>
      <c r="B108" s="66" t="s">
        <v>79</v>
      </c>
      <c r="C108" s="65">
        <v>15</v>
      </c>
      <c r="D108" s="17" t="s">
        <v>12</v>
      </c>
      <c r="E108" s="27"/>
      <c r="F108" s="13"/>
    </row>
    <row r="109" spans="1:6" ht="13.8" thickBot="1" x14ac:dyDescent="0.3">
      <c r="A109" s="63"/>
      <c r="B109" s="66"/>
      <c r="C109" s="65"/>
      <c r="D109" s="17"/>
      <c r="E109" s="27"/>
      <c r="F109" s="13">
        <f t="shared" ref="F109" si="3">E109*C109</f>
        <v>0</v>
      </c>
    </row>
    <row r="110" spans="1:6" ht="20.100000000000001" customHeight="1" thickBot="1" x14ac:dyDescent="0.3">
      <c r="A110" s="183" t="s">
        <v>29</v>
      </c>
      <c r="B110" s="184"/>
      <c r="C110" s="184"/>
      <c r="D110" s="184"/>
      <c r="E110" s="185"/>
      <c r="F110" s="6">
        <f>SUM(F96:F109)</f>
        <v>0</v>
      </c>
    </row>
    <row r="111" spans="1:6" ht="29.4" customHeight="1" x14ac:dyDescent="0.25">
      <c r="A111" s="8">
        <v>6</v>
      </c>
      <c r="B111" s="68" t="s">
        <v>80</v>
      </c>
      <c r="C111" s="69"/>
      <c r="D111" s="17"/>
      <c r="E111" s="27"/>
      <c r="F111" s="13"/>
    </row>
    <row r="112" spans="1:6" ht="14.1" customHeight="1" x14ac:dyDescent="0.25">
      <c r="A112" s="8"/>
      <c r="B112" s="28"/>
      <c r="C112" s="70"/>
      <c r="D112" s="17"/>
      <c r="E112" s="27"/>
      <c r="F112" s="13"/>
    </row>
    <row r="113" spans="1:6" ht="38.1" customHeight="1" x14ac:dyDescent="0.25">
      <c r="A113" s="14" t="s">
        <v>7</v>
      </c>
      <c r="B113" s="71" t="s">
        <v>25</v>
      </c>
      <c r="C113" s="39">
        <v>6</v>
      </c>
      <c r="D113" s="32" t="s">
        <v>26</v>
      </c>
      <c r="E113" s="27"/>
      <c r="F113" s="13"/>
    </row>
    <row r="114" spans="1:6" ht="14.1" customHeight="1" x14ac:dyDescent="0.25">
      <c r="A114" s="8"/>
      <c r="B114" s="28"/>
      <c r="C114" s="70"/>
      <c r="D114" s="17"/>
      <c r="E114" s="27"/>
      <c r="F114" s="13"/>
    </row>
    <row r="115" spans="1:6" ht="24.6" customHeight="1" x14ac:dyDescent="0.25">
      <c r="A115" s="14" t="s">
        <v>10</v>
      </c>
      <c r="B115" s="48" t="s">
        <v>133</v>
      </c>
      <c r="C115" s="39">
        <v>1</v>
      </c>
      <c r="D115" s="17" t="s">
        <v>73</v>
      </c>
      <c r="E115" s="27"/>
      <c r="F115" s="13"/>
    </row>
    <row r="116" spans="1:6" ht="14.1" customHeight="1" x14ac:dyDescent="0.25">
      <c r="A116" s="8"/>
      <c r="B116" s="28"/>
      <c r="C116" s="70"/>
      <c r="D116" s="17"/>
      <c r="E116" s="27"/>
      <c r="F116" s="13"/>
    </row>
    <row r="117" spans="1:6" ht="14.1" customHeight="1" x14ac:dyDescent="0.25">
      <c r="A117" s="14"/>
      <c r="B117" s="72" t="s">
        <v>81</v>
      </c>
      <c r="C117" s="70"/>
      <c r="D117" s="17"/>
      <c r="E117" s="27"/>
      <c r="F117" s="13"/>
    </row>
    <row r="118" spans="1:6" ht="14.1" customHeight="1" x14ac:dyDescent="0.25">
      <c r="A118" s="14" t="s">
        <v>13</v>
      </c>
      <c r="B118" s="73" t="s">
        <v>82</v>
      </c>
      <c r="C118" s="39">
        <v>0.6</v>
      </c>
      <c r="D118" s="17" t="s">
        <v>83</v>
      </c>
      <c r="E118" s="27"/>
      <c r="F118" s="13"/>
    </row>
    <row r="119" spans="1:6" ht="14.1" customHeight="1" x14ac:dyDescent="0.25">
      <c r="A119" s="14"/>
      <c r="B119" s="28"/>
      <c r="C119" s="70"/>
      <c r="D119" s="17"/>
      <c r="E119" s="27"/>
      <c r="F119" s="13"/>
    </row>
    <row r="120" spans="1:6" ht="14.1" customHeight="1" x14ac:dyDescent="0.25">
      <c r="A120" s="14" t="s">
        <v>43</v>
      </c>
      <c r="B120" s="73" t="s">
        <v>84</v>
      </c>
      <c r="C120" s="39">
        <v>0.28000000000000003</v>
      </c>
      <c r="D120" s="17" t="s">
        <v>83</v>
      </c>
      <c r="E120" s="27"/>
      <c r="F120" s="13"/>
    </row>
    <row r="121" spans="1:6" ht="14.1" customHeight="1" x14ac:dyDescent="0.25">
      <c r="A121" s="8"/>
      <c r="B121" s="28"/>
      <c r="C121" s="70"/>
      <c r="D121" s="17"/>
      <c r="E121" s="27"/>
      <c r="F121" s="13"/>
    </row>
    <row r="122" spans="1:6" ht="27" customHeight="1" x14ac:dyDescent="0.25">
      <c r="A122" s="14" t="s">
        <v>16</v>
      </c>
      <c r="B122" s="53" t="s">
        <v>85</v>
      </c>
      <c r="C122" s="39">
        <f>1.2*2.4*0.15</f>
        <v>0.432</v>
      </c>
      <c r="D122" s="17" t="s">
        <v>83</v>
      </c>
      <c r="E122" s="27"/>
      <c r="F122" s="13"/>
    </row>
    <row r="123" spans="1:6" ht="12.9" customHeight="1" x14ac:dyDescent="0.25">
      <c r="A123" s="14"/>
      <c r="B123" s="53"/>
      <c r="C123" s="39"/>
      <c r="D123" s="17"/>
      <c r="E123" s="27"/>
      <c r="F123" s="13"/>
    </row>
    <row r="124" spans="1:6" ht="26.4" x14ac:dyDescent="0.25">
      <c r="A124" s="14" t="s">
        <v>20</v>
      </c>
      <c r="B124" s="74" t="s">
        <v>86</v>
      </c>
      <c r="C124" s="39">
        <v>7</v>
      </c>
      <c r="D124" s="17" t="s">
        <v>12</v>
      </c>
      <c r="E124" s="27"/>
      <c r="F124" s="13"/>
    </row>
    <row r="125" spans="1:6" x14ac:dyDescent="0.25">
      <c r="A125" s="14"/>
      <c r="B125" s="75"/>
      <c r="C125" s="39"/>
      <c r="D125" s="17"/>
      <c r="E125" s="27"/>
      <c r="F125" s="13"/>
    </row>
    <row r="126" spans="1:6" ht="26.4" x14ac:dyDescent="0.25">
      <c r="A126" s="14" t="s">
        <v>22</v>
      </c>
      <c r="B126" s="75" t="s">
        <v>87</v>
      </c>
      <c r="C126" s="39">
        <v>14</v>
      </c>
      <c r="D126" s="17" t="s">
        <v>12</v>
      </c>
      <c r="E126" s="27"/>
      <c r="F126" s="13"/>
    </row>
    <row r="127" spans="1:6" x14ac:dyDescent="0.25">
      <c r="A127" s="14"/>
      <c r="B127" s="75"/>
      <c r="C127" s="39"/>
      <c r="D127" s="17"/>
      <c r="E127" s="27"/>
      <c r="F127" s="13"/>
    </row>
    <row r="128" spans="1:6" ht="26.4" x14ac:dyDescent="0.25">
      <c r="A128" s="14" t="s">
        <v>24</v>
      </c>
      <c r="B128" s="75" t="s">
        <v>88</v>
      </c>
      <c r="C128" s="39">
        <v>12</v>
      </c>
      <c r="D128" s="17" t="s">
        <v>12</v>
      </c>
      <c r="E128" s="27"/>
      <c r="F128" s="13"/>
    </row>
    <row r="129" spans="1:8" x14ac:dyDescent="0.25">
      <c r="A129" s="14"/>
      <c r="B129" s="75"/>
      <c r="C129" s="39"/>
      <c r="D129" s="17"/>
      <c r="E129" s="27"/>
      <c r="F129" s="13"/>
    </row>
    <row r="130" spans="1:8" ht="46.5" customHeight="1" x14ac:dyDescent="0.25">
      <c r="A130" s="14" t="s">
        <v>89</v>
      </c>
      <c r="B130" s="53" t="s">
        <v>90</v>
      </c>
      <c r="C130" s="39">
        <v>150</v>
      </c>
      <c r="D130" s="32" t="s">
        <v>40</v>
      </c>
      <c r="E130" s="27"/>
      <c r="F130" s="13"/>
    </row>
    <row r="131" spans="1:8" ht="14.1" customHeight="1" x14ac:dyDescent="0.25">
      <c r="A131" s="14"/>
      <c r="B131" s="28"/>
      <c r="C131" s="39"/>
      <c r="D131" s="17"/>
      <c r="E131" s="27"/>
      <c r="F131" s="13"/>
    </row>
    <row r="132" spans="1:8" ht="39.6" x14ac:dyDescent="0.25">
      <c r="A132" s="14" t="s">
        <v>91</v>
      </c>
      <c r="B132" s="53" t="s">
        <v>92</v>
      </c>
      <c r="C132" s="39">
        <v>230</v>
      </c>
      <c r="D132" s="32" t="s">
        <v>40</v>
      </c>
      <c r="E132" s="27"/>
      <c r="F132" s="13"/>
    </row>
    <row r="133" spans="1:8" ht="14.1" customHeight="1" x14ac:dyDescent="0.25">
      <c r="A133" s="8"/>
      <c r="B133" s="28"/>
      <c r="C133" s="70"/>
      <c r="D133" s="17"/>
      <c r="E133" s="27"/>
      <c r="F133" s="13"/>
    </row>
    <row r="134" spans="1:8" ht="14.1" customHeight="1" x14ac:dyDescent="0.25">
      <c r="A134" s="8"/>
      <c r="B134" s="28" t="s">
        <v>93</v>
      </c>
      <c r="C134" s="70"/>
      <c r="D134" s="17"/>
      <c r="E134" s="27"/>
      <c r="F134" s="13"/>
    </row>
    <row r="135" spans="1:8" ht="14.1" customHeight="1" x14ac:dyDescent="0.25">
      <c r="A135" s="14"/>
      <c r="B135" s="28"/>
      <c r="C135" s="70"/>
      <c r="D135" s="17"/>
      <c r="E135" s="27"/>
      <c r="F135" s="13"/>
    </row>
    <row r="136" spans="1:8" ht="38.25" customHeight="1" x14ac:dyDescent="0.25">
      <c r="A136" s="52" t="s">
        <v>94</v>
      </c>
      <c r="B136" s="48" t="s">
        <v>95</v>
      </c>
      <c r="C136" s="39">
        <v>1</v>
      </c>
      <c r="D136" s="17" t="s">
        <v>73</v>
      </c>
      <c r="E136" s="27"/>
      <c r="F136" s="13"/>
    </row>
    <row r="137" spans="1:8" ht="14.1" customHeight="1" x14ac:dyDescent="0.25">
      <c r="A137" s="14"/>
      <c r="B137" s="28"/>
      <c r="C137" s="39"/>
      <c r="D137" s="17"/>
      <c r="E137" s="27"/>
      <c r="F137" s="13"/>
    </row>
    <row r="138" spans="1:8" ht="52.8" x14ac:dyDescent="0.25">
      <c r="A138" s="14" t="s">
        <v>96</v>
      </c>
      <c r="B138" s="48" t="s">
        <v>97</v>
      </c>
      <c r="C138" s="39">
        <v>1</v>
      </c>
      <c r="D138" s="17" t="s">
        <v>73</v>
      </c>
      <c r="E138" s="27"/>
      <c r="F138" s="13"/>
    </row>
    <row r="139" spans="1:8" ht="14.1" customHeight="1" x14ac:dyDescent="0.25">
      <c r="A139" s="14"/>
      <c r="B139" s="28"/>
      <c r="C139" s="39"/>
      <c r="D139" s="17"/>
      <c r="E139" s="27"/>
      <c r="F139" s="13"/>
    </row>
    <row r="140" spans="1:8" ht="27.75" customHeight="1" x14ac:dyDescent="0.25">
      <c r="A140" s="14" t="s">
        <v>98</v>
      </c>
      <c r="B140" s="76" t="s">
        <v>99</v>
      </c>
      <c r="C140" s="39">
        <v>1</v>
      </c>
      <c r="D140" s="17" t="s">
        <v>73</v>
      </c>
      <c r="E140" s="27"/>
      <c r="F140" s="13"/>
    </row>
    <row r="141" spans="1:8" ht="14.1" customHeight="1" thickBot="1" x14ac:dyDescent="0.3">
      <c r="A141" s="8"/>
      <c r="B141" s="28"/>
      <c r="C141" s="77"/>
      <c r="D141" s="17"/>
      <c r="E141" s="27"/>
      <c r="F141" s="13">
        <f t="shared" ref="F141" si="4">E141*C141</f>
        <v>0</v>
      </c>
    </row>
    <row r="142" spans="1:8" ht="20.100000000000001" customHeight="1" thickBot="1" x14ac:dyDescent="0.3">
      <c r="A142" s="183" t="s">
        <v>29</v>
      </c>
      <c r="B142" s="184"/>
      <c r="C142" s="184"/>
      <c r="D142" s="184"/>
      <c r="E142" s="185"/>
      <c r="F142" s="6">
        <f>SUM(F113:F141)</f>
        <v>0</v>
      </c>
    </row>
    <row r="143" spans="1:8" ht="13.8" thickBot="1" x14ac:dyDescent="0.3">
      <c r="A143" s="198" t="s">
        <v>199</v>
      </c>
      <c r="B143" s="198"/>
      <c r="C143" s="198"/>
      <c r="D143" s="198"/>
      <c r="E143" s="198"/>
      <c r="F143" s="199"/>
      <c r="H143" s="82"/>
    </row>
    <row r="144" spans="1:8" ht="13.8" thickBot="1" x14ac:dyDescent="0.3">
      <c r="A144" s="117" t="s">
        <v>0</v>
      </c>
      <c r="B144" s="118" t="s">
        <v>149</v>
      </c>
      <c r="C144" s="119" t="s">
        <v>2</v>
      </c>
      <c r="D144" s="120" t="s">
        <v>3</v>
      </c>
      <c r="E144" s="121" t="s">
        <v>4</v>
      </c>
      <c r="F144" s="122" t="s">
        <v>5</v>
      </c>
    </row>
    <row r="145" spans="1:6" x14ac:dyDescent="0.25">
      <c r="A145" s="123">
        <v>2</v>
      </c>
      <c r="B145" s="131" t="s">
        <v>151</v>
      </c>
      <c r="C145" s="129"/>
      <c r="D145" s="17"/>
      <c r="E145" s="27"/>
      <c r="F145" s="13"/>
    </row>
    <row r="146" spans="1:6" ht="26.4" x14ac:dyDescent="0.25">
      <c r="A146" s="127"/>
      <c r="B146" s="132" t="s">
        <v>152</v>
      </c>
      <c r="C146" s="129"/>
      <c r="D146" s="17"/>
      <c r="E146" s="27"/>
      <c r="F146" s="13"/>
    </row>
    <row r="147" spans="1:6" x14ac:dyDescent="0.25">
      <c r="A147" s="127" t="s">
        <v>7</v>
      </c>
      <c r="B147" s="133" t="s">
        <v>153</v>
      </c>
      <c r="C147" s="129">
        <f>15.6*0.6</f>
        <v>9.36</v>
      </c>
      <c r="D147" s="134" t="s">
        <v>138</v>
      </c>
      <c r="E147" s="27"/>
      <c r="F147" s="13"/>
    </row>
    <row r="148" spans="1:6" x14ac:dyDescent="0.25">
      <c r="A148" s="127" t="s">
        <v>10</v>
      </c>
      <c r="B148" s="133" t="s">
        <v>154</v>
      </c>
      <c r="C148" s="129">
        <f>13.2*1.2</f>
        <v>15.839999999999998</v>
      </c>
      <c r="D148" s="134" t="s">
        <v>138</v>
      </c>
      <c r="E148" s="27"/>
      <c r="F148" s="13"/>
    </row>
    <row r="149" spans="1:6" x14ac:dyDescent="0.25">
      <c r="A149" s="127"/>
      <c r="B149" s="128"/>
      <c r="C149" s="129"/>
      <c r="D149" s="17"/>
      <c r="E149" s="27"/>
      <c r="F149" s="13"/>
    </row>
    <row r="150" spans="1:6" x14ac:dyDescent="0.25">
      <c r="A150" s="127"/>
      <c r="B150" s="135" t="s">
        <v>155</v>
      </c>
      <c r="C150" s="129"/>
      <c r="D150" s="17"/>
      <c r="E150" s="27"/>
      <c r="F150" s="13"/>
    </row>
    <row r="151" spans="1:6" ht="52.8" x14ac:dyDescent="0.25">
      <c r="A151" s="127" t="s">
        <v>13</v>
      </c>
      <c r="B151" s="136" t="s">
        <v>156</v>
      </c>
      <c r="C151" s="129">
        <f>3.6*4.2</f>
        <v>15.120000000000001</v>
      </c>
      <c r="D151" s="17" t="s">
        <v>138</v>
      </c>
      <c r="E151" s="27"/>
      <c r="F151" s="13"/>
    </row>
    <row r="152" spans="1:6" x14ac:dyDescent="0.25">
      <c r="A152" s="127"/>
      <c r="B152" s="136"/>
      <c r="C152" s="129"/>
      <c r="D152" s="17"/>
      <c r="E152" s="27"/>
      <c r="F152" s="13"/>
    </row>
    <row r="153" spans="1:6" x14ac:dyDescent="0.25">
      <c r="A153" s="127" t="s">
        <v>43</v>
      </c>
      <c r="B153" s="136" t="s">
        <v>157</v>
      </c>
      <c r="C153" s="129">
        <f>0.23*0.23*1.2*6</f>
        <v>0.38088</v>
      </c>
      <c r="D153" s="17" t="s">
        <v>140</v>
      </c>
      <c r="E153" s="27"/>
      <c r="F153" s="13"/>
    </row>
    <row r="154" spans="1:6" x14ac:dyDescent="0.25">
      <c r="A154" s="127"/>
      <c r="B154" s="128"/>
      <c r="C154" s="129"/>
      <c r="D154" s="17"/>
      <c r="E154" s="27"/>
      <c r="F154" s="13"/>
    </row>
    <row r="155" spans="1:6" ht="26.4" x14ac:dyDescent="0.25">
      <c r="A155" s="127" t="s">
        <v>16</v>
      </c>
      <c r="B155" s="137" t="s">
        <v>158</v>
      </c>
      <c r="C155" s="129">
        <f>1.2*2*0.15</f>
        <v>0.36</v>
      </c>
      <c r="D155" s="17" t="s">
        <v>140</v>
      </c>
      <c r="E155" s="27"/>
      <c r="F155" s="13"/>
    </row>
    <row r="156" spans="1:6" x14ac:dyDescent="0.25">
      <c r="A156" s="127"/>
      <c r="B156" s="128"/>
      <c r="C156" s="129"/>
      <c r="D156" s="17"/>
      <c r="E156" s="27"/>
      <c r="F156" s="13"/>
    </row>
    <row r="157" spans="1:6" x14ac:dyDescent="0.25">
      <c r="A157" s="127" t="s">
        <v>18</v>
      </c>
      <c r="B157" s="128" t="s">
        <v>159</v>
      </c>
      <c r="C157" s="129">
        <f>13.2*0.23*0.15</f>
        <v>0.45539999999999997</v>
      </c>
      <c r="D157" s="17" t="s">
        <v>140</v>
      </c>
      <c r="E157" s="27"/>
      <c r="F157" s="13"/>
    </row>
    <row r="158" spans="1:6" ht="13.8" thickBot="1" x14ac:dyDescent="0.3">
      <c r="A158" s="127"/>
      <c r="B158" s="128"/>
      <c r="C158" s="129"/>
      <c r="D158" s="17"/>
      <c r="E158" s="27"/>
      <c r="F158" s="13">
        <f>E158*C158</f>
        <v>0</v>
      </c>
    </row>
    <row r="159" spans="1:6" ht="13.8" thickBot="1" x14ac:dyDescent="0.3">
      <c r="A159" s="200" t="s">
        <v>150</v>
      </c>
      <c r="B159" s="201"/>
      <c r="C159" s="201"/>
      <c r="D159" s="201"/>
      <c r="E159" s="202"/>
      <c r="F159" s="130">
        <f>SUM(F147:F158)</f>
        <v>0</v>
      </c>
    </row>
    <row r="160" spans="1:6" x14ac:dyDescent="0.25">
      <c r="A160" s="123">
        <v>3</v>
      </c>
      <c r="B160" s="124" t="s">
        <v>160</v>
      </c>
      <c r="C160" s="138"/>
      <c r="D160" s="17"/>
      <c r="E160" s="27"/>
      <c r="F160" s="126"/>
    </row>
    <row r="161" spans="1:6" ht="39.6" x14ac:dyDescent="0.25">
      <c r="A161" s="127" t="s">
        <v>7</v>
      </c>
      <c r="B161" s="139" t="s">
        <v>161</v>
      </c>
      <c r="C161" s="140">
        <v>10</v>
      </c>
      <c r="D161" s="134" t="s">
        <v>162</v>
      </c>
      <c r="E161" s="51"/>
      <c r="F161" s="44"/>
    </row>
    <row r="162" spans="1:6" ht="13.8" thickBot="1" x14ac:dyDescent="0.3">
      <c r="A162" s="127"/>
      <c r="B162" s="139"/>
      <c r="C162" s="140"/>
      <c r="D162" s="134"/>
      <c r="E162" s="51"/>
      <c r="F162" s="44"/>
    </row>
    <row r="163" spans="1:6" ht="13.8" thickBot="1" x14ac:dyDescent="0.3">
      <c r="A163" s="200" t="s">
        <v>150</v>
      </c>
      <c r="B163" s="201"/>
      <c r="C163" s="201"/>
      <c r="D163" s="201"/>
      <c r="E163" s="202"/>
      <c r="F163" s="141">
        <f>SUM(F161:F162)</f>
        <v>0</v>
      </c>
    </row>
    <row r="164" spans="1:6" x14ac:dyDescent="0.25">
      <c r="A164" s="123">
        <v>4</v>
      </c>
      <c r="B164" s="142" t="s">
        <v>163</v>
      </c>
      <c r="C164" s="140"/>
      <c r="D164" s="134"/>
      <c r="E164" s="51"/>
      <c r="F164" s="44"/>
    </row>
    <row r="165" spans="1:6" x14ac:dyDescent="0.25">
      <c r="A165" s="127"/>
      <c r="B165" s="143" t="s">
        <v>164</v>
      </c>
      <c r="C165" s="140"/>
      <c r="D165" s="134"/>
      <c r="E165" s="51"/>
      <c r="F165" s="44"/>
    </row>
    <row r="166" spans="1:6" x14ac:dyDescent="0.25">
      <c r="A166" s="127" t="s">
        <v>7</v>
      </c>
      <c r="B166" s="139" t="s">
        <v>165</v>
      </c>
      <c r="C166" s="140">
        <v>18</v>
      </c>
      <c r="D166" s="134" t="s">
        <v>162</v>
      </c>
      <c r="E166" s="51"/>
      <c r="F166" s="44"/>
    </row>
    <row r="167" spans="1:6" x14ac:dyDescent="0.25">
      <c r="A167" s="127" t="s">
        <v>10</v>
      </c>
      <c r="B167" s="139" t="s">
        <v>166</v>
      </c>
      <c r="C167" s="140">
        <v>20</v>
      </c>
      <c r="D167" s="134" t="s">
        <v>162</v>
      </c>
      <c r="E167" s="51"/>
      <c r="F167" s="44"/>
    </row>
    <row r="168" spans="1:6" x14ac:dyDescent="0.25">
      <c r="A168" s="127" t="s">
        <v>13</v>
      </c>
      <c r="B168" s="139" t="s">
        <v>167</v>
      </c>
      <c r="C168" s="140">
        <v>22</v>
      </c>
      <c r="D168" s="134" t="s">
        <v>162</v>
      </c>
      <c r="E168" s="51"/>
      <c r="F168" s="44"/>
    </row>
    <row r="169" spans="1:6" x14ac:dyDescent="0.25">
      <c r="A169" s="127" t="s">
        <v>43</v>
      </c>
      <c r="B169" s="139" t="s">
        <v>168</v>
      </c>
      <c r="C169" s="140">
        <v>22</v>
      </c>
      <c r="D169" s="134" t="s">
        <v>162</v>
      </c>
      <c r="E169" s="51"/>
      <c r="F169" s="44"/>
    </row>
    <row r="170" spans="1:6" ht="26.4" x14ac:dyDescent="0.25">
      <c r="A170" s="144" t="s">
        <v>16</v>
      </c>
      <c r="B170" s="145" t="s">
        <v>169</v>
      </c>
      <c r="C170" s="146">
        <v>6</v>
      </c>
      <c r="D170" s="147" t="s">
        <v>162</v>
      </c>
      <c r="E170" s="148"/>
      <c r="F170" s="44"/>
    </row>
    <row r="171" spans="1:6" x14ac:dyDescent="0.25">
      <c r="A171" s="127"/>
      <c r="B171" s="139"/>
      <c r="C171" s="140"/>
      <c r="D171" s="134"/>
      <c r="E171" s="51"/>
      <c r="F171" s="44"/>
    </row>
    <row r="172" spans="1:6" x14ac:dyDescent="0.25">
      <c r="A172" s="127"/>
      <c r="B172" s="149" t="s">
        <v>170</v>
      </c>
      <c r="C172" s="140"/>
      <c r="D172" s="134"/>
      <c r="E172" s="51"/>
      <c r="F172" s="44"/>
    </row>
    <row r="173" spans="1:6" ht="26.4" x14ac:dyDescent="0.25">
      <c r="A173" s="127" t="s">
        <v>18</v>
      </c>
      <c r="B173" s="139" t="s">
        <v>171</v>
      </c>
      <c r="C173" s="140">
        <f>5.2*5.6</f>
        <v>29.119999999999997</v>
      </c>
      <c r="D173" s="134" t="s">
        <v>138</v>
      </c>
      <c r="E173" s="51"/>
      <c r="F173" s="44"/>
    </row>
    <row r="174" spans="1:6" x14ac:dyDescent="0.25">
      <c r="A174" s="127" t="s">
        <v>67</v>
      </c>
      <c r="B174" s="139" t="s">
        <v>172</v>
      </c>
      <c r="C174" s="140">
        <v>22</v>
      </c>
      <c r="D174" s="134" t="s">
        <v>138</v>
      </c>
      <c r="E174" s="51"/>
      <c r="F174" s="44"/>
    </row>
    <row r="175" spans="1:6" x14ac:dyDescent="0.25">
      <c r="A175" s="127"/>
      <c r="B175" s="139"/>
      <c r="C175" s="140"/>
      <c r="D175" s="134"/>
      <c r="E175" s="51"/>
      <c r="F175" s="44"/>
    </row>
    <row r="176" spans="1:6" ht="26.4" x14ac:dyDescent="0.25">
      <c r="A176" s="127" t="s">
        <v>20</v>
      </c>
      <c r="B176" s="139" t="s">
        <v>173</v>
      </c>
      <c r="C176" s="140">
        <v>1</v>
      </c>
      <c r="D176" s="134" t="s">
        <v>12</v>
      </c>
      <c r="E176" s="51"/>
      <c r="F176" s="44"/>
    </row>
    <row r="177" spans="1:6" x14ac:dyDescent="0.25">
      <c r="A177" s="127"/>
      <c r="B177" s="139"/>
      <c r="C177" s="140"/>
      <c r="D177" s="134"/>
      <c r="E177" s="51"/>
      <c r="F177" s="44"/>
    </row>
    <row r="178" spans="1:6" ht="13.8" thickBot="1" x14ac:dyDescent="0.3">
      <c r="A178" s="123" t="s">
        <v>174</v>
      </c>
      <c r="B178" s="139" t="s">
        <v>175</v>
      </c>
      <c r="C178" s="140">
        <v>15</v>
      </c>
      <c r="D178" s="134" t="s">
        <v>138</v>
      </c>
      <c r="E178" s="51"/>
      <c r="F178" s="44"/>
    </row>
    <row r="179" spans="1:6" ht="13.8" thickBot="1" x14ac:dyDescent="0.3">
      <c r="A179" s="203" t="s">
        <v>150</v>
      </c>
      <c r="B179" s="204"/>
      <c r="C179" s="204"/>
      <c r="D179" s="204"/>
      <c r="E179" s="205"/>
      <c r="F179" s="141">
        <f>SUM(F161:F178)</f>
        <v>0</v>
      </c>
    </row>
    <row r="180" spans="1:6" x14ac:dyDescent="0.25">
      <c r="A180" s="150">
        <v>5</v>
      </c>
      <c r="B180" s="142" t="s">
        <v>176</v>
      </c>
      <c r="C180" s="151"/>
      <c r="D180" s="152"/>
      <c r="E180" s="153"/>
      <c r="F180" s="154"/>
    </row>
    <row r="181" spans="1:6" x14ac:dyDescent="0.25">
      <c r="A181" s="155"/>
      <c r="B181" s="156" t="s">
        <v>177</v>
      </c>
      <c r="C181" s="151"/>
      <c r="D181" s="152"/>
      <c r="E181" s="153"/>
      <c r="F181" s="154"/>
    </row>
    <row r="182" spans="1:6" x14ac:dyDescent="0.25">
      <c r="A182" s="127" t="s">
        <v>7</v>
      </c>
      <c r="B182" s="157" t="s">
        <v>178</v>
      </c>
      <c r="C182" s="129">
        <f>C148*2</f>
        <v>31.679999999999996</v>
      </c>
      <c r="D182" s="134" t="s">
        <v>138</v>
      </c>
      <c r="E182" s="27"/>
      <c r="F182" s="13"/>
    </row>
    <row r="183" spans="1:6" x14ac:dyDescent="0.25">
      <c r="A183" s="127"/>
      <c r="B183" s="158"/>
      <c r="C183" s="125"/>
      <c r="D183" s="17"/>
      <c r="E183" s="27"/>
      <c r="F183" s="154"/>
    </row>
    <row r="184" spans="1:6" ht="52.8" x14ac:dyDescent="0.25">
      <c r="A184" s="127" t="s">
        <v>10</v>
      </c>
      <c r="B184" s="157" t="s">
        <v>179</v>
      </c>
      <c r="C184" s="129">
        <f>C182</f>
        <v>31.679999999999996</v>
      </c>
      <c r="D184" s="17" t="s">
        <v>138</v>
      </c>
      <c r="E184" s="27"/>
      <c r="F184" s="13"/>
    </row>
    <row r="185" spans="1:6" x14ac:dyDescent="0.25">
      <c r="A185" s="127"/>
      <c r="B185" s="158"/>
      <c r="C185" s="125"/>
      <c r="D185" s="17"/>
      <c r="E185" s="27"/>
      <c r="F185" s="154"/>
    </row>
    <row r="186" spans="1:6" ht="26.4" x14ac:dyDescent="0.25">
      <c r="A186" s="127" t="s">
        <v>13</v>
      </c>
      <c r="B186" s="159" t="s">
        <v>180</v>
      </c>
      <c r="C186" s="129">
        <f>5.4*4.8</f>
        <v>25.92</v>
      </c>
      <c r="D186" s="17" t="s">
        <v>138</v>
      </c>
      <c r="E186" s="27"/>
      <c r="F186" s="154"/>
    </row>
    <row r="187" spans="1:6" x14ac:dyDescent="0.25">
      <c r="A187" s="127"/>
      <c r="B187" s="158"/>
      <c r="C187" s="125"/>
      <c r="D187" s="17"/>
      <c r="E187" s="27"/>
      <c r="F187" s="154"/>
    </row>
    <row r="188" spans="1:6" ht="39.6" x14ac:dyDescent="0.25">
      <c r="A188" s="127" t="s">
        <v>43</v>
      </c>
      <c r="B188" s="159" t="s">
        <v>181</v>
      </c>
      <c r="C188" s="129">
        <f>17*0.3</f>
        <v>5.0999999999999996</v>
      </c>
      <c r="D188" s="17" t="s">
        <v>138</v>
      </c>
      <c r="E188" s="27"/>
      <c r="F188" s="154"/>
    </row>
    <row r="189" spans="1:6" ht="13.8" thickBot="1" x14ac:dyDescent="0.3">
      <c r="A189" s="127"/>
      <c r="B189" s="158"/>
      <c r="C189" s="125"/>
      <c r="D189" s="17"/>
      <c r="E189" s="27"/>
      <c r="F189" s="154">
        <f>E189*C189</f>
        <v>0</v>
      </c>
    </row>
    <row r="190" spans="1:6" ht="13.8" thickBot="1" x14ac:dyDescent="0.3">
      <c r="A190" s="192" t="s">
        <v>150</v>
      </c>
      <c r="B190" s="193"/>
      <c r="C190" s="193"/>
      <c r="D190" s="193"/>
      <c r="E190" s="194"/>
      <c r="F190" s="130">
        <f>SUM(F182:F189)</f>
        <v>0</v>
      </c>
    </row>
    <row r="191" spans="1:6" x14ac:dyDescent="0.25">
      <c r="A191" s="155"/>
      <c r="B191" s="160" t="s">
        <v>182</v>
      </c>
      <c r="C191" s="151"/>
      <c r="D191" s="152"/>
      <c r="E191" s="153"/>
      <c r="F191" s="154"/>
    </row>
    <row r="192" spans="1:6" x14ac:dyDescent="0.25">
      <c r="A192" s="127"/>
      <c r="B192" s="161" t="s">
        <v>183</v>
      </c>
      <c r="C192" s="140"/>
      <c r="D192" s="36"/>
      <c r="E192" s="27"/>
      <c r="F192" s="13">
        <f>F159</f>
        <v>0</v>
      </c>
    </row>
    <row r="193" spans="1:6" x14ac:dyDescent="0.25">
      <c r="A193" s="127"/>
      <c r="B193" s="161" t="s">
        <v>184</v>
      </c>
      <c r="C193" s="140"/>
      <c r="D193" s="36"/>
      <c r="E193" s="27"/>
      <c r="F193" s="13">
        <f>F163</f>
        <v>0</v>
      </c>
    </row>
    <row r="194" spans="1:6" x14ac:dyDescent="0.25">
      <c r="A194" s="127"/>
      <c r="B194" s="161" t="s">
        <v>185</v>
      </c>
      <c r="C194" s="140"/>
      <c r="D194" s="36"/>
      <c r="E194" s="27"/>
      <c r="F194" s="13">
        <f>F179</f>
        <v>0</v>
      </c>
    </row>
    <row r="195" spans="1:6" x14ac:dyDescent="0.25">
      <c r="A195" s="127"/>
      <c r="B195" s="161" t="s">
        <v>186</v>
      </c>
      <c r="C195" s="140"/>
      <c r="D195" s="36"/>
      <c r="E195" s="27"/>
      <c r="F195" s="13">
        <f>F190</f>
        <v>0</v>
      </c>
    </row>
    <row r="196" spans="1:6" ht="13.8" thickBot="1" x14ac:dyDescent="0.3">
      <c r="A196" s="127"/>
      <c r="B196" s="162"/>
      <c r="C196" s="129"/>
      <c r="D196" s="17"/>
      <c r="E196" s="27"/>
      <c r="F196" s="126"/>
    </row>
    <row r="197" spans="1:6" ht="13.8" thickBot="1" x14ac:dyDescent="0.3">
      <c r="A197" s="195"/>
      <c r="B197" s="196"/>
      <c r="C197" s="196"/>
      <c r="D197" s="196"/>
      <c r="E197" s="197"/>
      <c r="F197" s="163">
        <f>SUM(F192:F196)</f>
        <v>0</v>
      </c>
    </row>
    <row r="198" spans="1:6" x14ac:dyDescent="0.25">
      <c r="A198" s="8"/>
      <c r="B198" s="186" t="s">
        <v>100</v>
      </c>
      <c r="C198" s="187"/>
      <c r="D198" s="187"/>
      <c r="E198" s="188"/>
      <c r="F198" s="13"/>
    </row>
    <row r="199" spans="1:6" x14ac:dyDescent="0.25">
      <c r="A199" s="8"/>
      <c r="B199" s="169" t="s">
        <v>101</v>
      </c>
      <c r="C199" s="170"/>
      <c r="D199" s="170"/>
      <c r="E199" s="171"/>
      <c r="F199" s="13">
        <f>F35</f>
        <v>0</v>
      </c>
    </row>
    <row r="200" spans="1:6" x14ac:dyDescent="0.25">
      <c r="A200" s="8"/>
      <c r="B200" s="169" t="s">
        <v>102</v>
      </c>
      <c r="C200" s="170"/>
      <c r="D200" s="170"/>
      <c r="E200" s="171"/>
      <c r="F200" s="13">
        <f>F52</f>
        <v>0</v>
      </c>
    </row>
    <row r="201" spans="1:6" x14ac:dyDescent="0.25">
      <c r="A201" s="8"/>
      <c r="B201" s="169" t="s">
        <v>103</v>
      </c>
      <c r="C201" s="170"/>
      <c r="D201" s="170"/>
      <c r="E201" s="171"/>
      <c r="F201" s="13">
        <f>F74</f>
        <v>0</v>
      </c>
    </row>
    <row r="202" spans="1:6" x14ac:dyDescent="0.25">
      <c r="A202" s="8"/>
      <c r="B202" s="169" t="s">
        <v>104</v>
      </c>
      <c r="C202" s="170"/>
      <c r="D202" s="170"/>
      <c r="E202" s="171"/>
      <c r="F202" s="13">
        <f>SUM(F93)</f>
        <v>0</v>
      </c>
    </row>
    <row r="203" spans="1:6" x14ac:dyDescent="0.25">
      <c r="A203" s="8"/>
      <c r="B203" s="169" t="s">
        <v>105</v>
      </c>
      <c r="C203" s="170"/>
      <c r="D203" s="170"/>
      <c r="E203" s="171"/>
      <c r="F203" s="13">
        <f>F110</f>
        <v>0</v>
      </c>
    </row>
    <row r="204" spans="1:6" x14ac:dyDescent="0.25">
      <c r="A204" s="8"/>
      <c r="B204" s="169" t="s">
        <v>106</v>
      </c>
      <c r="C204" s="170"/>
      <c r="D204" s="170"/>
      <c r="E204" s="171"/>
      <c r="F204" s="13">
        <f>F142</f>
        <v>0</v>
      </c>
    </row>
    <row r="205" spans="1:6" ht="13.8" thickBot="1" x14ac:dyDescent="0.3">
      <c r="A205" s="8"/>
      <c r="B205" s="169" t="s">
        <v>206</v>
      </c>
      <c r="C205" s="170"/>
      <c r="D205" s="170"/>
      <c r="E205" s="171"/>
      <c r="F205" s="13">
        <f>F198</f>
        <v>0</v>
      </c>
    </row>
    <row r="206" spans="1:6" ht="26.25" customHeight="1" thickBot="1" x14ac:dyDescent="0.3">
      <c r="A206" s="189" t="s">
        <v>107</v>
      </c>
      <c r="B206" s="190"/>
      <c r="C206" s="190"/>
      <c r="D206" s="190"/>
      <c r="E206" s="191"/>
      <c r="F206" s="78">
        <f>SUM(F199:F205)</f>
        <v>0</v>
      </c>
    </row>
  </sheetData>
  <mergeCells count="23">
    <mergeCell ref="A190:E190"/>
    <mergeCell ref="A197:E197"/>
    <mergeCell ref="A143:F143"/>
    <mergeCell ref="A159:E159"/>
    <mergeCell ref="A163:E163"/>
    <mergeCell ref="A179:E179"/>
    <mergeCell ref="B202:E202"/>
    <mergeCell ref="B203:E203"/>
    <mergeCell ref="B204:E204"/>
    <mergeCell ref="B205:E205"/>
    <mergeCell ref="A206:E206"/>
    <mergeCell ref="B201:E201"/>
    <mergeCell ref="A1:F6"/>
    <mergeCell ref="A7:F7"/>
    <mergeCell ref="A35:E35"/>
    <mergeCell ref="A52:E52"/>
    <mergeCell ref="A74:E74"/>
    <mergeCell ref="A93:E93"/>
    <mergeCell ref="A110:E110"/>
    <mergeCell ref="A142:E142"/>
    <mergeCell ref="B198:E198"/>
    <mergeCell ref="B199:E199"/>
    <mergeCell ref="B200:E200"/>
  </mergeCells>
  <pageMargins left="0.7" right="0.7" top="0.75" bottom="0.75" header="0.3" footer="0.3"/>
  <pageSetup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6326-2E58-4000-AE2B-D604E2EE3C95}">
  <dimension ref="A1:H207"/>
  <sheetViews>
    <sheetView topLeftCell="A136" zoomScaleNormal="100" workbookViewId="0">
      <selection activeCell="H141" sqref="H141"/>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198</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136</v>
      </c>
      <c r="B28" s="22" t="s">
        <v>28</v>
      </c>
      <c r="C28" s="16">
        <v>22</v>
      </c>
      <c r="D28" s="17" t="s">
        <v>12</v>
      </c>
      <c r="E28" s="12"/>
      <c r="F28" s="13"/>
    </row>
    <row r="29" spans="1:6" s="116" customFormat="1" x14ac:dyDescent="0.25">
      <c r="A29" s="14"/>
      <c r="B29" s="22"/>
      <c r="C29" s="16"/>
      <c r="D29" s="17"/>
      <c r="E29" s="12"/>
      <c r="F29" s="13"/>
    </row>
    <row r="30" spans="1:6" s="116" customFormat="1" x14ac:dyDescent="0.25">
      <c r="A30" s="14" t="s">
        <v>27</v>
      </c>
      <c r="B30" s="22" t="s">
        <v>137</v>
      </c>
      <c r="C30" s="16">
        <v>1</v>
      </c>
      <c r="D30" s="17" t="s">
        <v>12</v>
      </c>
      <c r="E30" s="12"/>
      <c r="F30" s="13"/>
    </row>
    <row r="31" spans="1:6" s="116" customFormat="1" x14ac:dyDescent="0.25">
      <c r="A31" s="14"/>
      <c r="B31" s="22"/>
      <c r="C31" s="16"/>
      <c r="D31" s="17"/>
      <c r="E31" s="12"/>
      <c r="F31" s="13"/>
    </row>
    <row r="32" spans="1:6" s="116" customFormat="1" ht="26.4" x14ac:dyDescent="0.25">
      <c r="A32" s="14" t="s">
        <v>89</v>
      </c>
      <c r="B32" s="53" t="s">
        <v>141</v>
      </c>
      <c r="C32" s="39">
        <f>1.2*2.4*0.15</f>
        <v>0.432</v>
      </c>
      <c r="D32" s="17" t="s">
        <v>140</v>
      </c>
      <c r="E32" s="12"/>
      <c r="F32" s="13"/>
    </row>
    <row r="33" spans="1:6" s="116" customFormat="1" x14ac:dyDescent="0.25">
      <c r="A33" s="14"/>
      <c r="B33" s="73"/>
      <c r="C33" s="39"/>
      <c r="D33" s="17"/>
      <c r="E33" s="12"/>
      <c r="F33" s="13"/>
    </row>
    <row r="34" spans="1:6" s="116" customFormat="1" x14ac:dyDescent="0.25">
      <c r="A34" s="14" t="s">
        <v>91</v>
      </c>
      <c r="B34" s="22" t="s">
        <v>139</v>
      </c>
      <c r="C34" s="16">
        <v>150</v>
      </c>
      <c r="D34" s="17" t="s">
        <v>138</v>
      </c>
      <c r="E34" s="12"/>
      <c r="F34" s="13"/>
    </row>
    <row r="35" spans="1:6" s="116" customFormat="1" ht="13.8" thickBot="1" x14ac:dyDescent="0.3">
      <c r="A35" s="14"/>
      <c r="B35" s="22"/>
      <c r="C35" s="16"/>
      <c r="D35" s="17"/>
      <c r="E35" s="12"/>
      <c r="F35" s="13"/>
    </row>
    <row r="36" spans="1:6" ht="25.5" customHeight="1" thickBot="1" x14ac:dyDescent="0.3">
      <c r="A36" s="183" t="s">
        <v>29</v>
      </c>
      <c r="B36" s="184"/>
      <c r="C36" s="184"/>
      <c r="D36" s="184"/>
      <c r="E36" s="185"/>
      <c r="F36" s="6">
        <f>SUM(F10:F35)</f>
        <v>0</v>
      </c>
    </row>
    <row r="37" spans="1:6" x14ac:dyDescent="0.25">
      <c r="A37" s="8">
        <v>2</v>
      </c>
      <c r="B37" s="25" t="s">
        <v>30</v>
      </c>
      <c r="C37" s="26"/>
      <c r="D37" s="17"/>
      <c r="E37" s="27"/>
      <c r="F37" s="13"/>
    </row>
    <row r="38" spans="1:6" x14ac:dyDescent="0.25">
      <c r="A38" s="8"/>
      <c r="B38" s="28" t="s">
        <v>31</v>
      </c>
      <c r="C38" s="16"/>
      <c r="D38" s="17"/>
      <c r="E38" s="27"/>
      <c r="F38" s="13"/>
    </row>
    <row r="39" spans="1:6" x14ac:dyDescent="0.25">
      <c r="A39" s="8"/>
      <c r="B39" s="29" t="s">
        <v>32</v>
      </c>
      <c r="C39" s="16"/>
      <c r="D39" s="17"/>
      <c r="E39" s="27"/>
      <c r="F39" s="13"/>
    </row>
    <row r="40" spans="1:6" x14ac:dyDescent="0.25">
      <c r="A40" s="8"/>
      <c r="B40" s="29" t="s">
        <v>33</v>
      </c>
      <c r="C40" s="16"/>
      <c r="D40" s="17"/>
      <c r="E40" s="27"/>
      <c r="F40" s="13"/>
    </row>
    <row r="41" spans="1:6" x14ac:dyDescent="0.25">
      <c r="A41" s="8"/>
      <c r="B41" s="29" t="s">
        <v>34</v>
      </c>
      <c r="C41" s="16"/>
      <c r="D41" s="17"/>
      <c r="E41" s="27"/>
      <c r="F41" s="13"/>
    </row>
    <row r="42" spans="1:6" x14ac:dyDescent="0.25">
      <c r="A42" s="8"/>
      <c r="B42" s="29" t="s">
        <v>35</v>
      </c>
      <c r="C42" s="16"/>
      <c r="D42" s="17"/>
      <c r="E42" s="27"/>
      <c r="F42" s="13"/>
    </row>
    <row r="43" spans="1:6" x14ac:dyDescent="0.25">
      <c r="A43" s="8"/>
      <c r="B43" s="29" t="s">
        <v>36</v>
      </c>
      <c r="C43" s="16"/>
      <c r="D43" s="17"/>
      <c r="E43" s="27"/>
      <c r="F43" s="13"/>
    </row>
    <row r="44" spans="1:6" x14ac:dyDescent="0.25">
      <c r="A44" s="8"/>
      <c r="B44" s="29" t="s">
        <v>37</v>
      </c>
      <c r="C44" s="16"/>
      <c r="D44" s="17"/>
      <c r="E44" s="27"/>
      <c r="F44" s="13"/>
    </row>
    <row r="45" spans="1:6" x14ac:dyDescent="0.25">
      <c r="A45" s="8"/>
      <c r="B45" s="29" t="s">
        <v>38</v>
      </c>
      <c r="C45" s="16"/>
      <c r="D45" s="17"/>
      <c r="E45" s="27"/>
      <c r="F45" s="13"/>
    </row>
    <row r="46" spans="1:6" x14ac:dyDescent="0.25">
      <c r="A46" s="8"/>
      <c r="B46" s="29" t="s">
        <v>39</v>
      </c>
      <c r="C46" s="16"/>
      <c r="D46" s="17"/>
      <c r="E46" s="27"/>
      <c r="F46" s="13"/>
    </row>
    <row r="47" spans="1:6" x14ac:dyDescent="0.25">
      <c r="A47" s="8"/>
      <c r="B47" s="30"/>
      <c r="C47" s="16"/>
      <c r="D47" s="17"/>
      <c r="E47" s="27"/>
      <c r="F47" s="13"/>
    </row>
    <row r="48" spans="1:6" s="33" customFormat="1" ht="15.6" x14ac:dyDescent="0.3">
      <c r="A48" s="14" t="s">
        <v>7</v>
      </c>
      <c r="B48" s="31" t="s">
        <v>147</v>
      </c>
      <c r="C48" s="16">
        <v>250</v>
      </c>
      <c r="D48" s="32" t="s">
        <v>40</v>
      </c>
      <c r="E48" s="27"/>
      <c r="F48" s="13"/>
    </row>
    <row r="49" spans="1:6" x14ac:dyDescent="0.25">
      <c r="A49" s="14" t="s">
        <v>10</v>
      </c>
      <c r="B49" s="34" t="s">
        <v>41</v>
      </c>
      <c r="C49" s="35">
        <v>350</v>
      </c>
      <c r="D49" s="36" t="s">
        <v>26</v>
      </c>
      <c r="E49" s="27"/>
      <c r="F49" s="13"/>
    </row>
    <row r="50" spans="1:6" s="33" customFormat="1" x14ac:dyDescent="0.25">
      <c r="A50" s="14" t="s">
        <v>13</v>
      </c>
      <c r="B50" s="37" t="s">
        <v>42</v>
      </c>
      <c r="C50" s="16">
        <v>130</v>
      </c>
      <c r="D50" s="17" t="s">
        <v>12</v>
      </c>
      <c r="E50" s="27"/>
      <c r="F50" s="13"/>
    </row>
    <row r="51" spans="1:6" ht="24.6" customHeight="1" x14ac:dyDescent="0.25">
      <c r="A51" s="14" t="s">
        <v>43</v>
      </c>
      <c r="B51" s="38" t="s">
        <v>44</v>
      </c>
      <c r="C51" s="39">
        <v>350</v>
      </c>
      <c r="D51" s="40" t="s">
        <v>40</v>
      </c>
      <c r="E51" s="13"/>
      <c r="F51" s="13"/>
    </row>
    <row r="52" spans="1:6" ht="13.8" thickBot="1" x14ac:dyDescent="0.3">
      <c r="A52" s="8"/>
      <c r="C52" s="41"/>
      <c r="D52" s="36"/>
      <c r="E52" s="27"/>
      <c r="F52" s="13">
        <f t="shared" ref="F52" si="0">C52*E52</f>
        <v>0</v>
      </c>
    </row>
    <row r="53" spans="1:6" ht="25.5" customHeight="1" thickBot="1" x14ac:dyDescent="0.3">
      <c r="A53" s="183" t="s">
        <v>29</v>
      </c>
      <c r="B53" s="184"/>
      <c r="C53" s="184"/>
      <c r="D53" s="184"/>
      <c r="E53" s="185"/>
      <c r="F53" s="6">
        <f>SUM(F48:F52)</f>
        <v>0</v>
      </c>
    </row>
    <row r="54" spans="1:6" x14ac:dyDescent="0.25">
      <c r="A54" s="8">
        <v>3</v>
      </c>
      <c r="B54" s="28" t="s">
        <v>45</v>
      </c>
      <c r="C54" s="26"/>
      <c r="D54" s="17"/>
      <c r="E54" s="27"/>
      <c r="F54" s="13"/>
    </row>
    <row r="55" spans="1:6" x14ac:dyDescent="0.25">
      <c r="A55" s="8"/>
      <c r="B55" s="29" t="s">
        <v>46</v>
      </c>
      <c r="C55" s="16"/>
      <c r="D55" s="17"/>
      <c r="E55" s="27"/>
      <c r="F55" s="13"/>
    </row>
    <row r="56" spans="1:6" ht="26.4" x14ac:dyDescent="0.25">
      <c r="A56" s="14" t="s">
        <v>7</v>
      </c>
      <c r="B56" s="42" t="s">
        <v>132</v>
      </c>
      <c r="C56" s="35">
        <v>4</v>
      </c>
      <c r="D56" s="17" t="s">
        <v>12</v>
      </c>
      <c r="E56" s="43"/>
      <c r="F56" s="44"/>
    </row>
    <row r="57" spans="1:6" x14ac:dyDescent="0.25">
      <c r="A57" s="14"/>
      <c r="B57" s="45"/>
      <c r="C57" s="35"/>
      <c r="D57" s="17"/>
      <c r="E57" s="43"/>
      <c r="F57" s="44"/>
    </row>
    <row r="58" spans="1:6" ht="26.4" x14ac:dyDescent="0.25">
      <c r="A58" s="14" t="s">
        <v>10</v>
      </c>
      <c r="B58" s="42" t="s">
        <v>48</v>
      </c>
      <c r="C58" s="35">
        <v>8</v>
      </c>
      <c r="D58" s="17" t="s">
        <v>12</v>
      </c>
      <c r="E58" s="43"/>
      <c r="F58" s="44"/>
    </row>
    <row r="59" spans="1:6" x14ac:dyDescent="0.25">
      <c r="A59" s="14"/>
      <c r="B59" s="45"/>
      <c r="C59" s="35"/>
      <c r="D59" s="17"/>
      <c r="E59" s="43"/>
      <c r="F59" s="44"/>
    </row>
    <row r="60" spans="1:6" x14ac:dyDescent="0.25">
      <c r="A60" s="8"/>
      <c r="B60" s="46" t="s">
        <v>49</v>
      </c>
      <c r="C60" s="16"/>
      <c r="D60" s="17"/>
      <c r="E60" s="47"/>
      <c r="F60" s="44"/>
    </row>
    <row r="61" spans="1:6" x14ac:dyDescent="0.25">
      <c r="A61" s="8"/>
      <c r="B61" s="29" t="s">
        <v>50</v>
      </c>
      <c r="C61" s="16"/>
      <c r="D61" s="17"/>
      <c r="E61" s="27"/>
      <c r="F61" s="44"/>
    </row>
    <row r="62" spans="1:6" x14ac:dyDescent="0.25">
      <c r="A62" s="8"/>
      <c r="B62" s="29" t="s">
        <v>51</v>
      </c>
      <c r="C62" s="16"/>
      <c r="D62" s="17"/>
      <c r="E62" s="27"/>
      <c r="F62" s="44"/>
    </row>
    <row r="63" spans="1:6" x14ac:dyDescent="0.25">
      <c r="A63" s="8"/>
      <c r="B63" s="29" t="s">
        <v>52</v>
      </c>
      <c r="C63" s="16"/>
      <c r="D63" s="17"/>
      <c r="E63" s="27"/>
      <c r="F63" s="44"/>
    </row>
    <row r="64" spans="1:6" x14ac:dyDescent="0.25">
      <c r="A64" s="8"/>
      <c r="B64" s="29" t="s">
        <v>53</v>
      </c>
      <c r="C64" s="16"/>
      <c r="D64" s="17"/>
      <c r="E64" s="27"/>
      <c r="F64" s="44"/>
    </row>
    <row r="65" spans="1:8" x14ac:dyDescent="0.25">
      <c r="A65" s="8"/>
      <c r="B65" s="29" t="s">
        <v>54</v>
      </c>
      <c r="C65" s="16"/>
      <c r="D65" s="17"/>
      <c r="E65" s="27"/>
      <c r="F65" s="44"/>
    </row>
    <row r="66" spans="1:8" x14ac:dyDescent="0.25">
      <c r="A66" s="8"/>
      <c r="B66" s="29" t="s">
        <v>55</v>
      </c>
      <c r="C66" s="16"/>
      <c r="D66" s="17"/>
      <c r="E66" s="27"/>
      <c r="F66" s="44"/>
    </row>
    <row r="67" spans="1:8" ht="26.4" x14ac:dyDescent="0.25">
      <c r="A67" s="14" t="s">
        <v>13</v>
      </c>
      <c r="B67" s="48" t="s">
        <v>56</v>
      </c>
      <c r="C67" s="16">
        <v>15</v>
      </c>
      <c r="D67" s="17" t="s">
        <v>12</v>
      </c>
      <c r="E67" s="27"/>
      <c r="F67" s="44"/>
    </row>
    <row r="68" spans="1:8" x14ac:dyDescent="0.25">
      <c r="A68" s="14"/>
      <c r="B68" s="48"/>
      <c r="C68" s="16"/>
      <c r="D68" s="17"/>
      <c r="E68" s="27"/>
      <c r="F68" s="44"/>
    </row>
    <row r="69" spans="1:8" ht="26.4" x14ac:dyDescent="0.25">
      <c r="A69" s="14" t="s">
        <v>43</v>
      </c>
      <c r="B69" s="48" t="s">
        <v>57</v>
      </c>
      <c r="C69" s="16">
        <v>9</v>
      </c>
      <c r="D69" s="17" t="s">
        <v>12</v>
      </c>
      <c r="E69" s="27"/>
      <c r="F69" s="44"/>
    </row>
    <row r="70" spans="1:8" x14ac:dyDescent="0.25">
      <c r="A70" s="14"/>
      <c r="B70" s="48"/>
      <c r="C70" s="16"/>
      <c r="D70" s="17"/>
      <c r="E70" s="27"/>
      <c r="F70" s="44"/>
    </row>
    <row r="71" spans="1:8" ht="26.4" x14ac:dyDescent="0.25">
      <c r="A71" s="14" t="s">
        <v>16</v>
      </c>
      <c r="B71" s="22" t="s">
        <v>58</v>
      </c>
      <c r="C71" s="16">
        <f>C67</f>
        <v>15</v>
      </c>
      <c r="D71" s="17" t="s">
        <v>12</v>
      </c>
      <c r="E71" s="27"/>
      <c r="F71" s="44"/>
    </row>
    <row r="72" spans="1:8" x14ac:dyDescent="0.25">
      <c r="A72" s="14"/>
      <c r="B72" s="49"/>
      <c r="C72" s="16"/>
      <c r="D72" s="17"/>
      <c r="E72" s="27"/>
      <c r="F72" s="44"/>
    </row>
    <row r="73" spans="1:8" ht="26.4" x14ac:dyDescent="0.25">
      <c r="A73" s="14" t="s">
        <v>18</v>
      </c>
      <c r="B73" s="22" t="s">
        <v>59</v>
      </c>
      <c r="C73" s="16">
        <f>C69</f>
        <v>9</v>
      </c>
      <c r="D73" s="17" t="s">
        <v>12</v>
      </c>
      <c r="E73" s="27"/>
      <c r="F73" s="44"/>
    </row>
    <row r="74" spans="1:8" ht="14.25" customHeight="1" thickBot="1" x14ac:dyDescent="0.3">
      <c r="A74" s="8"/>
      <c r="B74" s="48"/>
      <c r="C74" s="16"/>
      <c r="D74" s="17"/>
      <c r="E74" s="27"/>
      <c r="F74" s="44">
        <f t="shared" ref="F74" si="1">E74*C74</f>
        <v>0</v>
      </c>
    </row>
    <row r="75" spans="1:8" ht="21.6" customHeight="1" thickBot="1" x14ac:dyDescent="0.3">
      <c r="A75" s="183" t="s">
        <v>29</v>
      </c>
      <c r="B75" s="184"/>
      <c r="C75" s="184"/>
      <c r="D75" s="184"/>
      <c r="E75" s="185"/>
      <c r="F75" s="6">
        <f>SUM(F56:F74)</f>
        <v>0</v>
      </c>
    </row>
    <row r="76" spans="1:8" x14ac:dyDescent="0.25">
      <c r="A76" s="8">
        <v>4</v>
      </c>
      <c r="B76" s="28" t="s">
        <v>60</v>
      </c>
      <c r="C76" s="26"/>
      <c r="D76" s="17"/>
      <c r="E76" s="27"/>
      <c r="F76" s="13"/>
    </row>
    <row r="77" spans="1:8" x14ac:dyDescent="0.25">
      <c r="A77" s="8"/>
      <c r="B77" s="29" t="s">
        <v>61</v>
      </c>
      <c r="C77" s="16"/>
      <c r="D77" s="17"/>
      <c r="E77" s="27"/>
      <c r="F77" s="13"/>
    </row>
    <row r="78" spans="1:8" ht="39.9" customHeight="1" x14ac:dyDescent="0.25">
      <c r="A78" s="14" t="s">
        <v>7</v>
      </c>
      <c r="B78" s="50" t="s">
        <v>148</v>
      </c>
      <c r="C78" s="35">
        <f>826.4</f>
        <v>826.4</v>
      </c>
      <c r="D78" s="32" t="s">
        <v>40</v>
      </c>
      <c r="E78" s="51"/>
      <c r="F78" s="44"/>
    </row>
    <row r="79" spans="1:8" x14ac:dyDescent="0.25">
      <c r="A79" s="14"/>
      <c r="B79" s="30"/>
      <c r="C79" s="16"/>
      <c r="D79" s="17"/>
      <c r="E79" s="27"/>
      <c r="F79" s="44"/>
    </row>
    <row r="80" spans="1:8" ht="52.8" x14ac:dyDescent="0.25">
      <c r="A80" s="52" t="s">
        <v>10</v>
      </c>
      <c r="B80" s="53" t="s">
        <v>62</v>
      </c>
      <c r="C80" s="16">
        <f>452.4*1</f>
        <v>452.4</v>
      </c>
      <c r="D80" s="32" t="s">
        <v>40</v>
      </c>
      <c r="E80" s="27"/>
      <c r="F80" s="44"/>
      <c r="G80" s="54"/>
      <c r="H80" s="54"/>
    </row>
    <row r="81" spans="1:8" x14ac:dyDescent="0.25">
      <c r="A81" s="52"/>
      <c r="B81" s="53"/>
      <c r="C81" s="16"/>
      <c r="D81" s="32"/>
      <c r="E81" s="27"/>
      <c r="F81" s="44"/>
      <c r="G81" s="54"/>
      <c r="H81" s="54"/>
    </row>
    <row r="82" spans="1:8" ht="39.6" x14ac:dyDescent="0.25">
      <c r="A82" s="52" t="s">
        <v>13</v>
      </c>
      <c r="B82" s="53" t="s">
        <v>63</v>
      </c>
      <c r="C82" s="16">
        <f>452*2.1</f>
        <v>949.2</v>
      </c>
      <c r="D82" s="32" t="s">
        <v>40</v>
      </c>
      <c r="E82" s="27"/>
      <c r="F82" s="44"/>
      <c r="G82" s="54"/>
      <c r="H82" s="54"/>
    </row>
    <row r="83" spans="1:8" x14ac:dyDescent="0.25">
      <c r="A83" s="52"/>
      <c r="B83" s="53"/>
      <c r="C83" s="16"/>
      <c r="D83" s="32"/>
      <c r="E83" s="27"/>
      <c r="F83" s="44"/>
      <c r="G83" s="54"/>
      <c r="H83" s="54"/>
    </row>
    <row r="84" spans="1:8" ht="39.6" x14ac:dyDescent="0.25">
      <c r="A84" s="52" t="s">
        <v>43</v>
      </c>
      <c r="B84" s="53" t="s">
        <v>64</v>
      </c>
      <c r="C84" s="16">
        <f>374.4*1.4</f>
        <v>524.16</v>
      </c>
      <c r="D84" s="32" t="s">
        <v>40</v>
      </c>
      <c r="E84" s="27"/>
      <c r="F84" s="44"/>
      <c r="G84" s="54"/>
      <c r="H84" s="54"/>
    </row>
    <row r="85" spans="1:8" x14ac:dyDescent="0.25">
      <c r="A85" s="52"/>
      <c r="B85" s="53"/>
      <c r="C85" s="16"/>
      <c r="D85" s="32"/>
      <c r="E85" s="27"/>
      <c r="F85" s="44"/>
      <c r="G85" s="54"/>
      <c r="H85" s="54"/>
    </row>
    <row r="86" spans="1:8" ht="52.8" x14ac:dyDescent="0.25">
      <c r="A86" s="52" t="s">
        <v>16</v>
      </c>
      <c r="B86" s="53" t="s">
        <v>65</v>
      </c>
      <c r="C86" s="16">
        <f>374.4*1.8</f>
        <v>673.92</v>
      </c>
      <c r="D86" s="32" t="s">
        <v>40</v>
      </c>
      <c r="E86" s="27"/>
      <c r="F86" s="44"/>
      <c r="G86" s="54"/>
      <c r="H86" s="54"/>
    </row>
    <row r="87" spans="1:8" x14ac:dyDescent="0.25">
      <c r="A87" s="52"/>
      <c r="B87" s="53"/>
      <c r="C87" s="16"/>
      <c r="D87" s="32"/>
      <c r="E87" s="27"/>
      <c r="F87" s="44"/>
      <c r="G87" s="54"/>
      <c r="H87" s="54"/>
    </row>
    <row r="88" spans="1:8" ht="52.8" x14ac:dyDescent="0.25">
      <c r="A88" s="55" t="s">
        <v>18</v>
      </c>
      <c r="B88" s="56" t="s">
        <v>66</v>
      </c>
      <c r="C88" s="57">
        <v>1500</v>
      </c>
      <c r="D88" s="58" t="s">
        <v>40</v>
      </c>
      <c r="E88" s="59"/>
      <c r="F88" s="60"/>
      <c r="G88" s="54"/>
      <c r="H88" s="54"/>
    </row>
    <row r="89" spans="1:8" x14ac:dyDescent="0.25">
      <c r="A89" s="52"/>
      <c r="B89" s="53"/>
      <c r="C89" s="16"/>
      <c r="D89" s="32"/>
      <c r="E89" s="27"/>
      <c r="F89" s="44"/>
      <c r="G89" s="54"/>
      <c r="H89" s="54"/>
    </row>
    <row r="90" spans="1:8" ht="26.4" x14ac:dyDescent="0.25">
      <c r="A90" s="52" t="s">
        <v>67</v>
      </c>
      <c r="B90" s="53" t="s">
        <v>68</v>
      </c>
      <c r="C90" s="16">
        <f>66*0.3</f>
        <v>19.8</v>
      </c>
      <c r="D90" s="32" t="s">
        <v>40</v>
      </c>
      <c r="E90" s="27"/>
      <c r="F90" s="44"/>
      <c r="G90" s="54"/>
      <c r="H90" s="61"/>
    </row>
    <row r="91" spans="1:8" x14ac:dyDescent="0.25">
      <c r="A91" s="52"/>
      <c r="B91" s="53"/>
      <c r="C91" s="16"/>
      <c r="D91" s="32"/>
      <c r="E91" s="27"/>
      <c r="F91" s="44"/>
      <c r="G91" s="54"/>
      <c r="H91" s="61"/>
    </row>
    <row r="92" spans="1:8" ht="26.4" x14ac:dyDescent="0.25">
      <c r="A92" s="52" t="s">
        <v>20</v>
      </c>
      <c r="B92" s="53" t="s">
        <v>69</v>
      </c>
      <c r="C92" s="16">
        <v>1</v>
      </c>
      <c r="D92" s="32" t="s">
        <v>70</v>
      </c>
      <c r="E92" s="27"/>
      <c r="F92" s="44"/>
      <c r="G92" s="54"/>
      <c r="H92" s="61"/>
    </row>
    <row r="93" spans="1:8" ht="13.8" thickBot="1" x14ac:dyDescent="0.3">
      <c r="A93" s="52"/>
      <c r="B93" s="62"/>
      <c r="C93" s="16"/>
      <c r="D93" s="32"/>
      <c r="E93" s="27"/>
      <c r="F93" s="44">
        <f t="shared" ref="F93" si="2">E93*C93</f>
        <v>0</v>
      </c>
      <c r="G93" s="54"/>
      <c r="H93" s="54"/>
    </row>
    <row r="94" spans="1:8" ht="24.6" customHeight="1" thickBot="1" x14ac:dyDescent="0.3">
      <c r="A94" s="183" t="s">
        <v>29</v>
      </c>
      <c r="B94" s="184"/>
      <c r="C94" s="184"/>
      <c r="D94" s="184"/>
      <c r="E94" s="185"/>
      <c r="F94" s="6">
        <f>SUM(F76:F93)</f>
        <v>0</v>
      </c>
      <c r="G94" s="54"/>
      <c r="H94" s="54"/>
    </row>
    <row r="95" spans="1:8" x14ac:dyDescent="0.25">
      <c r="A95" s="63">
        <v>5</v>
      </c>
      <c r="B95" s="64" t="s">
        <v>71</v>
      </c>
      <c r="C95" s="65"/>
      <c r="D95" s="17"/>
      <c r="E95" s="27"/>
      <c r="F95" s="13"/>
      <c r="G95" s="54"/>
      <c r="H95" s="54"/>
    </row>
    <row r="96" spans="1:8" x14ac:dyDescent="0.25">
      <c r="A96" s="63"/>
      <c r="B96" s="66"/>
      <c r="C96" s="65"/>
      <c r="D96" s="17"/>
      <c r="E96" s="27"/>
      <c r="F96" s="13"/>
    </row>
    <row r="97" spans="1:6" ht="26.4" x14ac:dyDescent="0.25">
      <c r="A97" s="52" t="s">
        <v>7</v>
      </c>
      <c r="B97" s="67" t="s">
        <v>72</v>
      </c>
      <c r="C97" s="65">
        <v>1</v>
      </c>
      <c r="D97" s="17" t="s">
        <v>73</v>
      </c>
      <c r="E97" s="27"/>
      <c r="F97" s="13"/>
    </row>
    <row r="98" spans="1:6" x14ac:dyDescent="0.25">
      <c r="A98" s="52"/>
      <c r="B98" s="66"/>
      <c r="C98" s="65"/>
      <c r="D98" s="17"/>
      <c r="E98" s="27"/>
      <c r="F98" s="13"/>
    </row>
    <row r="99" spans="1:6" x14ac:dyDescent="0.25">
      <c r="A99" s="52"/>
      <c r="B99" s="64" t="s">
        <v>74</v>
      </c>
      <c r="C99" s="65"/>
      <c r="D99" s="17"/>
      <c r="E99" s="27"/>
      <c r="F99" s="13"/>
    </row>
    <row r="100" spans="1:6" x14ac:dyDescent="0.25">
      <c r="A100" s="52"/>
      <c r="B100" s="66"/>
      <c r="C100" s="65"/>
      <c r="D100" s="17"/>
      <c r="E100" s="27"/>
      <c r="F100" s="13"/>
    </row>
    <row r="101" spans="1:6" x14ac:dyDescent="0.25">
      <c r="A101" s="52" t="s">
        <v>10</v>
      </c>
      <c r="B101" s="66" t="s">
        <v>75</v>
      </c>
      <c r="C101" s="65">
        <v>60</v>
      </c>
      <c r="D101" s="17" t="s">
        <v>12</v>
      </c>
      <c r="E101" s="27"/>
      <c r="F101" s="13"/>
    </row>
    <row r="102" spans="1:6" x14ac:dyDescent="0.25">
      <c r="A102" s="52"/>
      <c r="B102" s="66"/>
      <c r="C102" s="65"/>
      <c r="D102" s="17"/>
      <c r="E102" s="27"/>
      <c r="F102" s="13"/>
    </row>
    <row r="103" spans="1:6" x14ac:dyDescent="0.25">
      <c r="A103" s="52" t="s">
        <v>13</v>
      </c>
      <c r="B103" s="66" t="s">
        <v>76</v>
      </c>
      <c r="C103" s="65">
        <v>25</v>
      </c>
      <c r="D103" s="17" t="s">
        <v>12</v>
      </c>
      <c r="E103" s="27"/>
      <c r="F103" s="13"/>
    </row>
    <row r="104" spans="1:6" x14ac:dyDescent="0.25">
      <c r="A104" s="52"/>
      <c r="B104" s="66"/>
      <c r="C104" s="65"/>
      <c r="D104" s="17"/>
      <c r="E104" s="27"/>
      <c r="F104" s="13"/>
    </row>
    <row r="105" spans="1:6" x14ac:dyDescent="0.25">
      <c r="A105" s="52" t="s">
        <v>43</v>
      </c>
      <c r="B105" s="66" t="s">
        <v>77</v>
      </c>
      <c r="C105" s="65">
        <v>15</v>
      </c>
      <c r="D105" s="17" t="s">
        <v>12</v>
      </c>
      <c r="E105" s="27"/>
      <c r="F105" s="13"/>
    </row>
    <row r="106" spans="1:6" x14ac:dyDescent="0.25">
      <c r="A106" s="52"/>
      <c r="B106" s="66"/>
      <c r="C106" s="65"/>
      <c r="D106" s="17"/>
      <c r="E106" s="27"/>
      <c r="F106" s="13"/>
    </row>
    <row r="107" spans="1:6" x14ac:dyDescent="0.25">
      <c r="A107" s="52" t="s">
        <v>16</v>
      </c>
      <c r="B107" s="66" t="s">
        <v>78</v>
      </c>
      <c r="C107" s="65">
        <v>20</v>
      </c>
      <c r="D107" s="17" t="s">
        <v>12</v>
      </c>
      <c r="E107" s="27"/>
      <c r="F107" s="13"/>
    </row>
    <row r="108" spans="1:6" x14ac:dyDescent="0.25">
      <c r="A108" s="52"/>
      <c r="B108" s="66"/>
      <c r="C108" s="65"/>
      <c r="D108" s="17"/>
      <c r="E108" s="27"/>
      <c r="F108" s="13"/>
    </row>
    <row r="109" spans="1:6" ht="17.399999999999999" customHeight="1" x14ac:dyDescent="0.25">
      <c r="A109" s="52" t="s">
        <v>18</v>
      </c>
      <c r="B109" s="66" t="s">
        <v>79</v>
      </c>
      <c r="C109" s="65">
        <v>15</v>
      </c>
      <c r="D109" s="17" t="s">
        <v>12</v>
      </c>
      <c r="E109" s="27"/>
      <c r="F109" s="13"/>
    </row>
    <row r="110" spans="1:6" ht="13.8" thickBot="1" x14ac:dyDescent="0.3">
      <c r="A110" s="63"/>
      <c r="B110" s="66"/>
      <c r="C110" s="65"/>
      <c r="D110" s="17"/>
      <c r="E110" s="27"/>
      <c r="F110" s="13">
        <f t="shared" ref="F110" si="3">E110*C110</f>
        <v>0</v>
      </c>
    </row>
    <row r="111" spans="1:6" ht="20.100000000000001" customHeight="1" thickBot="1" x14ac:dyDescent="0.3">
      <c r="A111" s="183" t="s">
        <v>29</v>
      </c>
      <c r="B111" s="184"/>
      <c r="C111" s="184"/>
      <c r="D111" s="184"/>
      <c r="E111" s="185"/>
      <c r="F111" s="6">
        <f>SUM(F97:F110)</f>
        <v>0</v>
      </c>
    </row>
    <row r="112" spans="1:6" ht="29.4" customHeight="1" x14ac:dyDescent="0.25">
      <c r="A112" s="8">
        <v>6</v>
      </c>
      <c r="B112" s="68" t="s">
        <v>80</v>
      </c>
      <c r="C112" s="69"/>
      <c r="D112" s="17"/>
      <c r="E112" s="27"/>
      <c r="F112" s="13"/>
    </row>
    <row r="113" spans="1:6" ht="14.1" customHeight="1" x14ac:dyDescent="0.25">
      <c r="A113" s="8"/>
      <c r="B113" s="28"/>
      <c r="C113" s="70"/>
      <c r="D113" s="17"/>
      <c r="E113" s="27"/>
      <c r="F113" s="13"/>
    </row>
    <row r="114" spans="1:6" ht="38.1" customHeight="1" x14ac:dyDescent="0.25">
      <c r="A114" s="14" t="s">
        <v>7</v>
      </c>
      <c r="B114" s="71" t="s">
        <v>25</v>
      </c>
      <c r="C114" s="39">
        <v>6</v>
      </c>
      <c r="D114" s="32" t="s">
        <v>26</v>
      </c>
      <c r="E114" s="27"/>
      <c r="F114" s="13"/>
    </row>
    <row r="115" spans="1:6" ht="14.1" customHeight="1" x14ac:dyDescent="0.25">
      <c r="A115" s="8"/>
      <c r="B115" s="28"/>
      <c r="C115" s="70"/>
      <c r="D115" s="17"/>
      <c r="E115" s="27"/>
      <c r="F115" s="13"/>
    </row>
    <row r="116" spans="1:6" ht="24.6" customHeight="1" x14ac:dyDescent="0.25">
      <c r="A116" s="14" t="s">
        <v>10</v>
      </c>
      <c r="B116" s="48" t="s">
        <v>133</v>
      </c>
      <c r="C116" s="39">
        <v>1</v>
      </c>
      <c r="D116" s="17" t="s">
        <v>73</v>
      </c>
      <c r="E116" s="27"/>
      <c r="F116" s="13"/>
    </row>
    <row r="117" spans="1:6" ht="14.1" customHeight="1" x14ac:dyDescent="0.25">
      <c r="A117" s="8"/>
      <c r="B117" s="28"/>
      <c r="C117" s="70"/>
      <c r="D117" s="17"/>
      <c r="E117" s="27"/>
      <c r="F117" s="13"/>
    </row>
    <row r="118" spans="1:6" ht="14.1" customHeight="1" x14ac:dyDescent="0.25">
      <c r="A118" s="14"/>
      <c r="B118" s="72" t="s">
        <v>81</v>
      </c>
      <c r="C118" s="70"/>
      <c r="D118" s="17"/>
      <c r="E118" s="27"/>
      <c r="F118" s="13"/>
    </row>
    <row r="119" spans="1:6" ht="14.1" customHeight="1" x14ac:dyDescent="0.25">
      <c r="A119" s="14" t="s">
        <v>13</v>
      </c>
      <c r="B119" s="73" t="s">
        <v>82</v>
      </c>
      <c r="C119" s="39">
        <v>0.6</v>
      </c>
      <c r="D119" s="17" t="s">
        <v>83</v>
      </c>
      <c r="E119" s="27"/>
      <c r="F119" s="13"/>
    </row>
    <row r="120" spans="1:6" ht="14.1" customHeight="1" x14ac:dyDescent="0.25">
      <c r="A120" s="14"/>
      <c r="B120" s="28"/>
      <c r="C120" s="70"/>
      <c r="D120" s="17"/>
      <c r="E120" s="27"/>
      <c r="F120" s="13"/>
    </row>
    <row r="121" spans="1:6" ht="14.1" customHeight="1" x14ac:dyDescent="0.25">
      <c r="A121" s="14" t="s">
        <v>43</v>
      </c>
      <c r="B121" s="73" t="s">
        <v>84</v>
      </c>
      <c r="C121" s="39">
        <v>0.28000000000000003</v>
      </c>
      <c r="D121" s="17" t="s">
        <v>83</v>
      </c>
      <c r="E121" s="27"/>
      <c r="F121" s="13"/>
    </row>
    <row r="122" spans="1:6" ht="14.1" customHeight="1" x14ac:dyDescent="0.25">
      <c r="A122" s="8"/>
      <c r="B122" s="28"/>
      <c r="C122" s="70"/>
      <c r="D122" s="17"/>
      <c r="E122" s="27"/>
      <c r="F122" s="13"/>
    </row>
    <row r="123" spans="1:6" ht="27" customHeight="1" x14ac:dyDescent="0.25">
      <c r="A123" s="14" t="s">
        <v>16</v>
      </c>
      <c r="B123" s="53" t="s">
        <v>85</v>
      </c>
      <c r="C123" s="39">
        <f>1.2*2.4*0.15</f>
        <v>0.432</v>
      </c>
      <c r="D123" s="17" t="s">
        <v>83</v>
      </c>
      <c r="E123" s="27"/>
      <c r="F123" s="13"/>
    </row>
    <row r="124" spans="1:6" ht="12.9" customHeight="1" x14ac:dyDescent="0.25">
      <c r="A124" s="14"/>
      <c r="B124" s="53"/>
      <c r="C124" s="39"/>
      <c r="D124" s="17"/>
      <c r="E124" s="27"/>
      <c r="F124" s="13"/>
    </row>
    <row r="125" spans="1:6" ht="26.4" x14ac:dyDescent="0.25">
      <c r="A125" s="14" t="s">
        <v>20</v>
      </c>
      <c r="B125" s="74" t="s">
        <v>86</v>
      </c>
      <c r="C125" s="39">
        <v>7</v>
      </c>
      <c r="D125" s="17" t="s">
        <v>12</v>
      </c>
      <c r="E125" s="27"/>
      <c r="F125" s="13"/>
    </row>
    <row r="126" spans="1:6" x14ac:dyDescent="0.25">
      <c r="A126" s="14"/>
      <c r="B126" s="75"/>
      <c r="C126" s="39"/>
      <c r="D126" s="17"/>
      <c r="E126" s="27"/>
      <c r="F126" s="13"/>
    </row>
    <row r="127" spans="1:6" ht="26.4" x14ac:dyDescent="0.25">
      <c r="A127" s="14" t="s">
        <v>22</v>
      </c>
      <c r="B127" s="75" t="s">
        <v>87</v>
      </c>
      <c r="C127" s="39">
        <v>14</v>
      </c>
      <c r="D127" s="17" t="s">
        <v>12</v>
      </c>
      <c r="E127" s="27"/>
      <c r="F127" s="13"/>
    </row>
    <row r="128" spans="1:6" x14ac:dyDescent="0.25">
      <c r="A128" s="14"/>
      <c r="B128" s="75"/>
      <c r="C128" s="39"/>
      <c r="D128" s="17"/>
      <c r="E128" s="27"/>
      <c r="F128" s="13"/>
    </row>
    <row r="129" spans="1:8" ht="26.4" x14ac:dyDescent="0.25">
      <c r="A129" s="14" t="s">
        <v>24</v>
      </c>
      <c r="B129" s="75" t="s">
        <v>88</v>
      </c>
      <c r="C129" s="39">
        <v>12</v>
      </c>
      <c r="D129" s="17" t="s">
        <v>12</v>
      </c>
      <c r="E129" s="27"/>
      <c r="F129" s="13"/>
    </row>
    <row r="130" spans="1:8" x14ac:dyDescent="0.25">
      <c r="A130" s="14"/>
      <c r="B130" s="75"/>
      <c r="C130" s="39"/>
      <c r="D130" s="17"/>
      <c r="E130" s="27"/>
      <c r="F130" s="13"/>
    </row>
    <row r="131" spans="1:8" ht="46.5" customHeight="1" x14ac:dyDescent="0.25">
      <c r="A131" s="14" t="s">
        <v>89</v>
      </c>
      <c r="B131" s="53" t="s">
        <v>90</v>
      </c>
      <c r="C131" s="39">
        <v>150</v>
      </c>
      <c r="D131" s="32" t="s">
        <v>40</v>
      </c>
      <c r="E131" s="27"/>
      <c r="F131" s="13"/>
    </row>
    <row r="132" spans="1:8" ht="14.1" customHeight="1" x14ac:dyDescent="0.25">
      <c r="A132" s="14"/>
      <c r="B132" s="28"/>
      <c r="C132" s="39"/>
      <c r="D132" s="17"/>
      <c r="E132" s="27"/>
      <c r="F132" s="13"/>
    </row>
    <row r="133" spans="1:8" ht="39.6" x14ac:dyDescent="0.25">
      <c r="A133" s="14" t="s">
        <v>91</v>
      </c>
      <c r="B133" s="53" t="s">
        <v>92</v>
      </c>
      <c r="C133" s="39">
        <v>230</v>
      </c>
      <c r="D133" s="32" t="s">
        <v>40</v>
      </c>
      <c r="E133" s="27"/>
      <c r="F133" s="13"/>
    </row>
    <row r="134" spans="1:8" ht="14.1" customHeight="1" x14ac:dyDescent="0.25">
      <c r="A134" s="8"/>
      <c r="B134" s="28"/>
      <c r="C134" s="70"/>
      <c r="D134" s="17"/>
      <c r="E134" s="27"/>
      <c r="F134" s="13"/>
    </row>
    <row r="135" spans="1:8" ht="14.1" customHeight="1" x14ac:dyDescent="0.25">
      <c r="A135" s="8"/>
      <c r="B135" s="28" t="s">
        <v>93</v>
      </c>
      <c r="C135" s="70"/>
      <c r="D135" s="17"/>
      <c r="E135" s="27"/>
      <c r="F135" s="13"/>
    </row>
    <row r="136" spans="1:8" ht="14.1" customHeight="1" x14ac:dyDescent="0.25">
      <c r="A136" s="14"/>
      <c r="B136" s="28"/>
      <c r="C136" s="70"/>
      <c r="D136" s="17"/>
      <c r="E136" s="27"/>
      <c r="F136" s="13"/>
    </row>
    <row r="137" spans="1:8" ht="38.25" customHeight="1" x14ac:dyDescent="0.25">
      <c r="A137" s="52" t="s">
        <v>94</v>
      </c>
      <c r="B137" s="48" t="s">
        <v>95</v>
      </c>
      <c r="C137" s="39">
        <v>1</v>
      </c>
      <c r="D137" s="17" t="s">
        <v>73</v>
      </c>
      <c r="E137" s="27"/>
      <c r="F137" s="13"/>
    </row>
    <row r="138" spans="1:8" ht="14.1" customHeight="1" x14ac:dyDescent="0.25">
      <c r="A138" s="14"/>
      <c r="B138" s="28"/>
      <c r="C138" s="39"/>
      <c r="D138" s="17"/>
      <c r="E138" s="27"/>
      <c r="F138" s="13"/>
    </row>
    <row r="139" spans="1:8" ht="52.8" x14ac:dyDescent="0.25">
      <c r="A139" s="14" t="s">
        <v>96</v>
      </c>
      <c r="B139" s="48" t="s">
        <v>97</v>
      </c>
      <c r="C139" s="39">
        <v>1</v>
      </c>
      <c r="D139" s="17" t="s">
        <v>73</v>
      </c>
      <c r="E139" s="27"/>
      <c r="F139" s="13"/>
    </row>
    <row r="140" spans="1:8" ht="14.1" customHeight="1" x14ac:dyDescent="0.25">
      <c r="A140" s="14"/>
      <c r="B140" s="28"/>
      <c r="C140" s="39"/>
      <c r="D140" s="17"/>
      <c r="E140" s="27"/>
      <c r="F140" s="13"/>
    </row>
    <row r="141" spans="1:8" ht="27.75" customHeight="1" x14ac:dyDescent="0.25">
      <c r="A141" s="14" t="s">
        <v>98</v>
      </c>
      <c r="B141" s="76" t="s">
        <v>99</v>
      </c>
      <c r="C141" s="39">
        <v>1</v>
      </c>
      <c r="D141" s="17" t="s">
        <v>73</v>
      </c>
      <c r="E141" s="27"/>
      <c r="F141" s="13"/>
    </row>
    <row r="142" spans="1:8" ht="14.1" customHeight="1" thickBot="1" x14ac:dyDescent="0.3">
      <c r="A142" s="8"/>
      <c r="B142" s="28"/>
      <c r="C142" s="77"/>
      <c r="D142" s="17"/>
      <c r="E142" s="27"/>
      <c r="F142" s="13">
        <f t="shared" ref="F142" si="4">E142*C142</f>
        <v>0</v>
      </c>
    </row>
    <row r="143" spans="1:8" ht="20.100000000000001" customHeight="1" thickBot="1" x14ac:dyDescent="0.3">
      <c r="A143" s="183" t="s">
        <v>29</v>
      </c>
      <c r="B143" s="184"/>
      <c r="C143" s="184"/>
      <c r="D143" s="184"/>
      <c r="E143" s="185"/>
      <c r="F143" s="6">
        <f>SUM(F114:F142)</f>
        <v>0</v>
      </c>
    </row>
    <row r="144" spans="1:8" ht="13.8" thickBot="1" x14ac:dyDescent="0.3">
      <c r="A144" s="198" t="s">
        <v>209</v>
      </c>
      <c r="B144" s="198"/>
      <c r="C144" s="198"/>
      <c r="D144" s="198"/>
      <c r="E144" s="198"/>
      <c r="F144" s="199"/>
      <c r="H144" s="82"/>
    </row>
    <row r="145" spans="1:6" ht="13.8" thickBot="1" x14ac:dyDescent="0.3">
      <c r="A145" s="117" t="s">
        <v>0</v>
      </c>
      <c r="B145" s="118" t="s">
        <v>149</v>
      </c>
      <c r="C145" s="119" t="s">
        <v>2</v>
      </c>
      <c r="D145" s="120" t="s">
        <v>3</v>
      </c>
      <c r="E145" s="121" t="s">
        <v>4</v>
      </c>
      <c r="F145" s="122" t="s">
        <v>5</v>
      </c>
    </row>
    <row r="146" spans="1:6" x14ac:dyDescent="0.25">
      <c r="A146" s="123">
        <v>2</v>
      </c>
      <c r="B146" s="131" t="s">
        <v>151</v>
      </c>
      <c r="C146" s="129"/>
      <c r="D146" s="17"/>
      <c r="E146" s="27"/>
      <c r="F146" s="13"/>
    </row>
    <row r="147" spans="1:6" ht="26.4" x14ac:dyDescent="0.25">
      <c r="A147" s="127"/>
      <c r="B147" s="132" t="s">
        <v>152</v>
      </c>
      <c r="C147" s="129"/>
      <c r="D147" s="17"/>
      <c r="E147" s="27"/>
      <c r="F147" s="13"/>
    </row>
    <row r="148" spans="1:6" x14ac:dyDescent="0.25">
      <c r="A148" s="127" t="s">
        <v>7</v>
      </c>
      <c r="B148" s="133" t="s">
        <v>153</v>
      </c>
      <c r="C148" s="129">
        <f>15.6*0.6</f>
        <v>9.36</v>
      </c>
      <c r="D148" s="134" t="s">
        <v>138</v>
      </c>
      <c r="E148" s="27"/>
      <c r="F148" s="13"/>
    </row>
    <row r="149" spans="1:6" x14ac:dyDescent="0.25">
      <c r="A149" s="127" t="s">
        <v>10</v>
      </c>
      <c r="B149" s="133" t="s">
        <v>154</v>
      </c>
      <c r="C149" s="129">
        <f>13.2*1.2</f>
        <v>15.839999999999998</v>
      </c>
      <c r="D149" s="134" t="s">
        <v>138</v>
      </c>
      <c r="E149" s="27"/>
      <c r="F149" s="13"/>
    </row>
    <row r="150" spans="1:6" x14ac:dyDescent="0.25">
      <c r="A150" s="127"/>
      <c r="B150" s="128"/>
      <c r="C150" s="129"/>
      <c r="D150" s="17"/>
      <c r="E150" s="27"/>
      <c r="F150" s="13"/>
    </row>
    <row r="151" spans="1:6" x14ac:dyDescent="0.25">
      <c r="A151" s="127"/>
      <c r="B151" s="135" t="s">
        <v>155</v>
      </c>
      <c r="C151" s="129"/>
      <c r="D151" s="17"/>
      <c r="E151" s="27"/>
      <c r="F151" s="13"/>
    </row>
    <row r="152" spans="1:6" ht="52.8" x14ac:dyDescent="0.25">
      <c r="A152" s="127" t="s">
        <v>13</v>
      </c>
      <c r="B152" s="136" t="s">
        <v>156</v>
      </c>
      <c r="C152" s="129">
        <f>3.6*4.2</f>
        <v>15.120000000000001</v>
      </c>
      <c r="D152" s="17" t="s">
        <v>138</v>
      </c>
      <c r="E152" s="27"/>
      <c r="F152" s="13"/>
    </row>
    <row r="153" spans="1:6" x14ac:dyDescent="0.25">
      <c r="A153" s="127"/>
      <c r="B153" s="136"/>
      <c r="C153" s="129"/>
      <c r="D153" s="17"/>
      <c r="E153" s="27"/>
      <c r="F153" s="13"/>
    </row>
    <row r="154" spans="1:6" x14ac:dyDescent="0.25">
      <c r="A154" s="127" t="s">
        <v>43</v>
      </c>
      <c r="B154" s="136" t="s">
        <v>157</v>
      </c>
      <c r="C154" s="129">
        <f>0.23*0.23*1.2*6</f>
        <v>0.38088</v>
      </c>
      <c r="D154" s="17" t="s">
        <v>140</v>
      </c>
      <c r="E154" s="27"/>
      <c r="F154" s="13"/>
    </row>
    <row r="155" spans="1:6" x14ac:dyDescent="0.25">
      <c r="A155" s="127"/>
      <c r="B155" s="128"/>
      <c r="C155" s="129"/>
      <c r="D155" s="17"/>
      <c r="E155" s="27"/>
      <c r="F155" s="13"/>
    </row>
    <row r="156" spans="1:6" ht="26.4" x14ac:dyDescent="0.25">
      <c r="A156" s="127" t="s">
        <v>16</v>
      </c>
      <c r="B156" s="137" t="s">
        <v>158</v>
      </c>
      <c r="C156" s="129">
        <f>1.2*2*0.15</f>
        <v>0.36</v>
      </c>
      <c r="D156" s="17" t="s">
        <v>140</v>
      </c>
      <c r="E156" s="27"/>
      <c r="F156" s="13"/>
    </row>
    <row r="157" spans="1:6" x14ac:dyDescent="0.25">
      <c r="A157" s="127"/>
      <c r="B157" s="128"/>
      <c r="C157" s="129"/>
      <c r="D157" s="17"/>
      <c r="E157" s="27"/>
      <c r="F157" s="13"/>
    </row>
    <row r="158" spans="1:6" x14ac:dyDescent="0.25">
      <c r="A158" s="127" t="s">
        <v>18</v>
      </c>
      <c r="B158" s="128" t="s">
        <v>159</v>
      </c>
      <c r="C158" s="129">
        <f>13.2*0.23*0.15</f>
        <v>0.45539999999999997</v>
      </c>
      <c r="D158" s="17" t="s">
        <v>140</v>
      </c>
      <c r="E158" s="27"/>
      <c r="F158" s="13"/>
    </row>
    <row r="159" spans="1:6" ht="13.8" thickBot="1" x14ac:dyDescent="0.3">
      <c r="A159" s="127"/>
      <c r="B159" s="128"/>
      <c r="C159" s="129"/>
      <c r="D159" s="17"/>
      <c r="E159" s="27"/>
      <c r="F159" s="13">
        <f>E159*C159</f>
        <v>0</v>
      </c>
    </row>
    <row r="160" spans="1:6" ht="13.8" thickBot="1" x14ac:dyDescent="0.3">
      <c r="A160" s="200" t="s">
        <v>150</v>
      </c>
      <c r="B160" s="201"/>
      <c r="C160" s="201"/>
      <c r="D160" s="201"/>
      <c r="E160" s="202"/>
      <c r="F160" s="130">
        <f>SUM(F148:F159)</f>
        <v>0</v>
      </c>
    </row>
    <row r="161" spans="1:6" x14ac:dyDescent="0.25">
      <c r="A161" s="123">
        <v>3</v>
      </c>
      <c r="B161" s="124" t="s">
        <v>160</v>
      </c>
      <c r="C161" s="138"/>
      <c r="D161" s="17"/>
      <c r="E161" s="27"/>
      <c r="F161" s="126"/>
    </row>
    <row r="162" spans="1:6" ht="39.6" x14ac:dyDescent="0.25">
      <c r="A162" s="127" t="s">
        <v>7</v>
      </c>
      <c r="B162" s="139" t="s">
        <v>161</v>
      </c>
      <c r="C162" s="140">
        <v>10</v>
      </c>
      <c r="D162" s="134" t="s">
        <v>162</v>
      </c>
      <c r="E162" s="51"/>
      <c r="F162" s="44"/>
    </row>
    <row r="163" spans="1:6" ht="13.8" thickBot="1" x14ac:dyDescent="0.3">
      <c r="A163" s="127"/>
      <c r="B163" s="139"/>
      <c r="C163" s="140"/>
      <c r="D163" s="134"/>
      <c r="E163" s="51"/>
      <c r="F163" s="44"/>
    </row>
    <row r="164" spans="1:6" ht="13.8" thickBot="1" x14ac:dyDescent="0.3">
      <c r="A164" s="200" t="s">
        <v>150</v>
      </c>
      <c r="B164" s="201"/>
      <c r="C164" s="201"/>
      <c r="D164" s="201"/>
      <c r="E164" s="202"/>
      <c r="F164" s="141">
        <f>SUM(F162:F163)</f>
        <v>0</v>
      </c>
    </row>
    <row r="165" spans="1:6" x14ac:dyDescent="0.25">
      <c r="A165" s="123">
        <v>4</v>
      </c>
      <c r="B165" s="142" t="s">
        <v>163</v>
      </c>
      <c r="C165" s="140"/>
      <c r="D165" s="134"/>
      <c r="E165" s="51"/>
      <c r="F165" s="44"/>
    </row>
    <row r="166" spans="1:6" x14ac:dyDescent="0.25">
      <c r="A166" s="127"/>
      <c r="B166" s="143" t="s">
        <v>164</v>
      </c>
      <c r="C166" s="140"/>
      <c r="D166" s="134"/>
      <c r="E166" s="51"/>
      <c r="F166" s="44"/>
    </row>
    <row r="167" spans="1:6" x14ac:dyDescent="0.25">
      <c r="A167" s="127" t="s">
        <v>7</v>
      </c>
      <c r="B167" s="139" t="s">
        <v>165</v>
      </c>
      <c r="C167" s="140">
        <v>18</v>
      </c>
      <c r="D167" s="134" t="s">
        <v>162</v>
      </c>
      <c r="E167" s="51"/>
      <c r="F167" s="44"/>
    </row>
    <row r="168" spans="1:6" x14ac:dyDescent="0.25">
      <c r="A168" s="127" t="s">
        <v>10</v>
      </c>
      <c r="B168" s="139" t="s">
        <v>166</v>
      </c>
      <c r="C168" s="140">
        <v>20</v>
      </c>
      <c r="D168" s="134" t="s">
        <v>162</v>
      </c>
      <c r="E168" s="51"/>
      <c r="F168" s="44"/>
    </row>
    <row r="169" spans="1:6" x14ac:dyDescent="0.25">
      <c r="A169" s="127" t="s">
        <v>13</v>
      </c>
      <c r="B169" s="139" t="s">
        <v>167</v>
      </c>
      <c r="C169" s="140">
        <v>22</v>
      </c>
      <c r="D169" s="134" t="s">
        <v>162</v>
      </c>
      <c r="E169" s="51"/>
      <c r="F169" s="44"/>
    </row>
    <row r="170" spans="1:6" x14ac:dyDescent="0.25">
      <c r="A170" s="127" t="s">
        <v>43</v>
      </c>
      <c r="B170" s="139" t="s">
        <v>168</v>
      </c>
      <c r="C170" s="140">
        <v>22</v>
      </c>
      <c r="D170" s="134" t="s">
        <v>162</v>
      </c>
      <c r="E170" s="51"/>
      <c r="F170" s="44"/>
    </row>
    <row r="171" spans="1:6" ht="26.4" x14ac:dyDescent="0.25">
      <c r="A171" s="144" t="s">
        <v>16</v>
      </c>
      <c r="B171" s="145" t="s">
        <v>169</v>
      </c>
      <c r="C171" s="146">
        <v>6</v>
      </c>
      <c r="D171" s="147" t="s">
        <v>162</v>
      </c>
      <c r="E171" s="148"/>
      <c r="F171" s="44"/>
    </row>
    <row r="172" spans="1:6" x14ac:dyDescent="0.25">
      <c r="A172" s="127"/>
      <c r="B172" s="139"/>
      <c r="C172" s="140"/>
      <c r="D172" s="134"/>
      <c r="E172" s="51"/>
      <c r="F172" s="44"/>
    </row>
    <row r="173" spans="1:6" x14ac:dyDescent="0.25">
      <c r="A173" s="127"/>
      <c r="B173" s="149" t="s">
        <v>170</v>
      </c>
      <c r="C173" s="140"/>
      <c r="D173" s="134"/>
      <c r="E173" s="51"/>
      <c r="F173" s="44"/>
    </row>
    <row r="174" spans="1:6" ht="26.4" x14ac:dyDescent="0.25">
      <c r="A174" s="127" t="s">
        <v>18</v>
      </c>
      <c r="B174" s="139" t="s">
        <v>171</v>
      </c>
      <c r="C174" s="140">
        <f>5.2*5.6</f>
        <v>29.119999999999997</v>
      </c>
      <c r="D174" s="134" t="s">
        <v>138</v>
      </c>
      <c r="E174" s="51"/>
      <c r="F174" s="44"/>
    </row>
    <row r="175" spans="1:6" x14ac:dyDescent="0.25">
      <c r="A175" s="127" t="s">
        <v>67</v>
      </c>
      <c r="B175" s="139" t="s">
        <v>172</v>
      </c>
      <c r="C175" s="140">
        <v>22</v>
      </c>
      <c r="D175" s="134" t="s">
        <v>138</v>
      </c>
      <c r="E175" s="51"/>
      <c r="F175" s="44"/>
    </row>
    <row r="176" spans="1:6" x14ac:dyDescent="0.25">
      <c r="A176" s="127"/>
      <c r="B176" s="139"/>
      <c r="C176" s="140"/>
      <c r="D176" s="134"/>
      <c r="E176" s="51"/>
      <c r="F176" s="44"/>
    </row>
    <row r="177" spans="1:6" ht="26.4" x14ac:dyDescent="0.25">
      <c r="A177" s="127" t="s">
        <v>20</v>
      </c>
      <c r="B177" s="139" t="s">
        <v>173</v>
      </c>
      <c r="C177" s="140">
        <v>1</v>
      </c>
      <c r="D177" s="134" t="s">
        <v>12</v>
      </c>
      <c r="E177" s="51"/>
      <c r="F177" s="44"/>
    </row>
    <row r="178" spans="1:6" x14ac:dyDescent="0.25">
      <c r="A178" s="127"/>
      <c r="B178" s="139"/>
      <c r="C178" s="140"/>
      <c r="D178" s="134"/>
      <c r="E178" s="51"/>
      <c r="F178" s="44"/>
    </row>
    <row r="179" spans="1:6" ht="13.8" thickBot="1" x14ac:dyDescent="0.3">
      <c r="A179" s="123" t="s">
        <v>174</v>
      </c>
      <c r="B179" s="139" t="s">
        <v>175</v>
      </c>
      <c r="C179" s="140">
        <v>15</v>
      </c>
      <c r="D179" s="134" t="s">
        <v>138</v>
      </c>
      <c r="E179" s="51"/>
      <c r="F179" s="44"/>
    </row>
    <row r="180" spans="1:6" ht="13.8" thickBot="1" x14ac:dyDescent="0.3">
      <c r="A180" s="203" t="s">
        <v>150</v>
      </c>
      <c r="B180" s="204"/>
      <c r="C180" s="204"/>
      <c r="D180" s="204"/>
      <c r="E180" s="205"/>
      <c r="F180" s="141">
        <f>SUM(F162:F179)</f>
        <v>0</v>
      </c>
    </row>
    <row r="181" spans="1:6" x14ac:dyDescent="0.25">
      <c r="A181" s="150">
        <v>5</v>
      </c>
      <c r="B181" s="142" t="s">
        <v>176</v>
      </c>
      <c r="C181" s="151"/>
      <c r="D181" s="152"/>
      <c r="E181" s="153"/>
      <c r="F181" s="154"/>
    </row>
    <row r="182" spans="1:6" x14ac:dyDescent="0.25">
      <c r="A182" s="155"/>
      <c r="B182" s="156" t="s">
        <v>177</v>
      </c>
      <c r="C182" s="151"/>
      <c r="D182" s="152"/>
      <c r="E182" s="153"/>
      <c r="F182" s="154"/>
    </row>
    <row r="183" spans="1:6" x14ac:dyDescent="0.25">
      <c r="A183" s="127" t="s">
        <v>7</v>
      </c>
      <c r="B183" s="157" t="s">
        <v>178</v>
      </c>
      <c r="C183" s="129">
        <f>C149*2</f>
        <v>31.679999999999996</v>
      </c>
      <c r="D183" s="134" t="s">
        <v>138</v>
      </c>
      <c r="E183" s="27"/>
      <c r="F183" s="13"/>
    </row>
    <row r="184" spans="1:6" x14ac:dyDescent="0.25">
      <c r="A184" s="127"/>
      <c r="B184" s="158"/>
      <c r="C184" s="125"/>
      <c r="D184" s="17"/>
      <c r="E184" s="27"/>
      <c r="F184" s="154"/>
    </row>
    <row r="185" spans="1:6" ht="52.8" x14ac:dyDescent="0.25">
      <c r="A185" s="127" t="s">
        <v>10</v>
      </c>
      <c r="B185" s="157" t="s">
        <v>179</v>
      </c>
      <c r="C185" s="129">
        <f>C183</f>
        <v>31.679999999999996</v>
      </c>
      <c r="D185" s="17" t="s">
        <v>138</v>
      </c>
      <c r="E185" s="27"/>
      <c r="F185" s="13"/>
    </row>
    <row r="186" spans="1:6" x14ac:dyDescent="0.25">
      <c r="A186" s="127"/>
      <c r="B186" s="158"/>
      <c r="C186" s="125"/>
      <c r="D186" s="17"/>
      <c r="E186" s="27"/>
      <c r="F186" s="154"/>
    </row>
    <row r="187" spans="1:6" ht="26.4" x14ac:dyDescent="0.25">
      <c r="A187" s="127" t="s">
        <v>13</v>
      </c>
      <c r="B187" s="159" t="s">
        <v>180</v>
      </c>
      <c r="C187" s="129">
        <f>5.4*4.8</f>
        <v>25.92</v>
      </c>
      <c r="D187" s="17" t="s">
        <v>138</v>
      </c>
      <c r="E187" s="27"/>
      <c r="F187" s="154"/>
    </row>
    <row r="188" spans="1:6" x14ac:dyDescent="0.25">
      <c r="A188" s="127"/>
      <c r="B188" s="158"/>
      <c r="C188" s="125"/>
      <c r="D188" s="17"/>
      <c r="E188" s="27"/>
      <c r="F188" s="154"/>
    </row>
    <row r="189" spans="1:6" ht="39.6" x14ac:dyDescent="0.25">
      <c r="A189" s="127" t="s">
        <v>43</v>
      </c>
      <c r="B189" s="159" t="s">
        <v>181</v>
      </c>
      <c r="C189" s="129">
        <f>17*0.3</f>
        <v>5.0999999999999996</v>
      </c>
      <c r="D189" s="17" t="s">
        <v>138</v>
      </c>
      <c r="E189" s="27"/>
      <c r="F189" s="154"/>
    </row>
    <row r="190" spans="1:6" ht="13.8" thickBot="1" x14ac:dyDescent="0.3">
      <c r="A190" s="127"/>
      <c r="B190" s="158"/>
      <c r="C190" s="125"/>
      <c r="D190" s="17"/>
      <c r="E190" s="27"/>
      <c r="F190" s="154">
        <f>E190*C190</f>
        <v>0</v>
      </c>
    </row>
    <row r="191" spans="1:6" ht="13.8" thickBot="1" x14ac:dyDescent="0.3">
      <c r="A191" s="192" t="s">
        <v>150</v>
      </c>
      <c r="B191" s="193"/>
      <c r="C191" s="193"/>
      <c r="D191" s="193"/>
      <c r="E191" s="194"/>
      <c r="F191" s="130">
        <f>SUM(F183:F190)</f>
        <v>0</v>
      </c>
    </row>
    <row r="192" spans="1:6" x14ac:dyDescent="0.25">
      <c r="A192" s="155"/>
      <c r="B192" s="160" t="s">
        <v>182</v>
      </c>
      <c r="C192" s="151"/>
      <c r="D192" s="152"/>
      <c r="E192" s="153"/>
      <c r="F192" s="154"/>
    </row>
    <row r="193" spans="1:6" x14ac:dyDescent="0.25">
      <c r="A193" s="127"/>
      <c r="B193" s="161" t="s">
        <v>183</v>
      </c>
      <c r="C193" s="140"/>
      <c r="D193" s="36"/>
      <c r="E193" s="27"/>
      <c r="F193" s="13">
        <f>F160</f>
        <v>0</v>
      </c>
    </row>
    <row r="194" spans="1:6" x14ac:dyDescent="0.25">
      <c r="A194" s="127"/>
      <c r="B194" s="161" t="s">
        <v>184</v>
      </c>
      <c r="C194" s="140"/>
      <c r="D194" s="36"/>
      <c r="E194" s="27"/>
      <c r="F194" s="13">
        <f>F164</f>
        <v>0</v>
      </c>
    </row>
    <row r="195" spans="1:6" x14ac:dyDescent="0.25">
      <c r="A195" s="127"/>
      <c r="B195" s="161" t="s">
        <v>185</v>
      </c>
      <c r="C195" s="140"/>
      <c r="D195" s="36"/>
      <c r="E195" s="27"/>
      <c r="F195" s="13">
        <f>F180</f>
        <v>0</v>
      </c>
    </row>
    <row r="196" spans="1:6" x14ac:dyDescent="0.25">
      <c r="A196" s="127"/>
      <c r="B196" s="161" t="s">
        <v>186</v>
      </c>
      <c r="C196" s="140"/>
      <c r="D196" s="36"/>
      <c r="E196" s="27"/>
      <c r="F196" s="13">
        <f>F191</f>
        <v>0</v>
      </c>
    </row>
    <row r="197" spans="1:6" ht="13.8" thickBot="1" x14ac:dyDescent="0.3">
      <c r="A197" s="127"/>
      <c r="B197" s="162"/>
      <c r="C197" s="129"/>
      <c r="D197" s="17"/>
      <c r="E197" s="27"/>
      <c r="F197" s="126"/>
    </row>
    <row r="198" spans="1:6" ht="13.8" thickBot="1" x14ac:dyDescent="0.3">
      <c r="A198" s="195"/>
      <c r="B198" s="196"/>
      <c r="C198" s="196"/>
      <c r="D198" s="196"/>
      <c r="E198" s="197"/>
      <c r="F198" s="163">
        <f>SUM(F193:F197)</f>
        <v>0</v>
      </c>
    </row>
    <row r="199" spans="1:6" x14ac:dyDescent="0.25">
      <c r="A199" s="8"/>
      <c r="B199" s="186" t="s">
        <v>100</v>
      </c>
      <c r="C199" s="187"/>
      <c r="D199" s="187"/>
      <c r="E199" s="188"/>
      <c r="F199" s="13"/>
    </row>
    <row r="200" spans="1:6" x14ac:dyDescent="0.25">
      <c r="A200" s="8"/>
      <c r="B200" s="169" t="s">
        <v>101</v>
      </c>
      <c r="C200" s="170"/>
      <c r="D200" s="170"/>
      <c r="E200" s="171"/>
      <c r="F200" s="13">
        <f>F45</f>
        <v>0</v>
      </c>
    </row>
    <row r="201" spans="1:6" x14ac:dyDescent="0.25">
      <c r="A201" s="8"/>
      <c r="B201" s="169" t="s">
        <v>102</v>
      </c>
      <c r="C201" s="170"/>
      <c r="D201" s="170"/>
      <c r="E201" s="171"/>
      <c r="F201" s="13">
        <f>F62</f>
        <v>0</v>
      </c>
    </row>
    <row r="202" spans="1:6" x14ac:dyDescent="0.25">
      <c r="A202" s="8"/>
      <c r="B202" s="169" t="s">
        <v>103</v>
      </c>
      <c r="C202" s="170"/>
      <c r="D202" s="170"/>
      <c r="E202" s="171"/>
      <c r="F202" s="13">
        <f>F84</f>
        <v>0</v>
      </c>
    </row>
    <row r="203" spans="1:6" x14ac:dyDescent="0.25">
      <c r="A203" s="8"/>
      <c r="B203" s="169" t="s">
        <v>104</v>
      </c>
      <c r="C203" s="170"/>
      <c r="D203" s="170"/>
      <c r="E203" s="171"/>
      <c r="F203" s="13">
        <f>SUM(F103)</f>
        <v>0</v>
      </c>
    </row>
    <row r="204" spans="1:6" x14ac:dyDescent="0.25">
      <c r="A204" s="8"/>
      <c r="B204" s="169" t="s">
        <v>105</v>
      </c>
      <c r="C204" s="170"/>
      <c r="D204" s="170"/>
      <c r="E204" s="171"/>
      <c r="F204" s="13">
        <f>F120</f>
        <v>0</v>
      </c>
    </row>
    <row r="205" spans="1:6" x14ac:dyDescent="0.25">
      <c r="A205" s="8"/>
      <c r="B205" s="169" t="s">
        <v>106</v>
      </c>
      <c r="C205" s="170"/>
      <c r="D205" s="170"/>
      <c r="E205" s="171"/>
      <c r="F205" s="13" t="e">
        <f>#REF!</f>
        <v>#REF!</v>
      </c>
    </row>
    <row r="206" spans="1:6" ht="13.8" thickBot="1" x14ac:dyDescent="0.3">
      <c r="A206" s="8"/>
      <c r="B206" s="169" t="s">
        <v>206</v>
      </c>
      <c r="C206" s="170"/>
      <c r="D206" s="170"/>
      <c r="E206" s="171"/>
      <c r="F206" s="13">
        <f>F199</f>
        <v>0</v>
      </c>
    </row>
    <row r="207" spans="1:6" ht="13.8" thickBot="1" x14ac:dyDescent="0.3">
      <c r="A207" s="189" t="s">
        <v>107</v>
      </c>
      <c r="B207" s="190"/>
      <c r="C207" s="190"/>
      <c r="D207" s="190"/>
      <c r="E207" s="191"/>
      <c r="F207" s="78" t="e">
        <f>SUM(F200:F206)</f>
        <v>#REF!</v>
      </c>
    </row>
  </sheetData>
  <mergeCells count="23">
    <mergeCell ref="B203:E203"/>
    <mergeCell ref="B204:E204"/>
    <mergeCell ref="B205:E205"/>
    <mergeCell ref="B206:E206"/>
    <mergeCell ref="A207:E207"/>
    <mergeCell ref="A198:E198"/>
    <mergeCell ref="B199:E199"/>
    <mergeCell ref="B200:E200"/>
    <mergeCell ref="B201:E201"/>
    <mergeCell ref="B202:E202"/>
    <mergeCell ref="A144:F144"/>
    <mergeCell ref="A160:E160"/>
    <mergeCell ref="A164:E164"/>
    <mergeCell ref="A180:E180"/>
    <mergeCell ref="A191:E191"/>
    <mergeCell ref="A1:F6"/>
    <mergeCell ref="A7:F7"/>
    <mergeCell ref="A36:E36"/>
    <mergeCell ref="A53:E53"/>
    <mergeCell ref="A75:E75"/>
    <mergeCell ref="A94:E94"/>
    <mergeCell ref="A111:E111"/>
    <mergeCell ref="A143:E143"/>
  </mergeCell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57017-E81E-4674-9B8F-609F7DEA8CF6}">
  <dimension ref="A1:H222"/>
  <sheetViews>
    <sheetView topLeftCell="A203" zoomScaleNormal="100" workbookViewId="0">
      <selection activeCell="C227" sqref="C227"/>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188</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16</v>
      </c>
      <c r="D16" s="17" t="s">
        <v>12</v>
      </c>
      <c r="E16" s="12"/>
      <c r="F16" s="13"/>
    </row>
    <row r="17" spans="1:6" x14ac:dyDescent="0.25">
      <c r="A17" s="14"/>
      <c r="B17" s="21"/>
      <c r="C17" s="16"/>
      <c r="D17" s="17"/>
      <c r="E17" s="12"/>
      <c r="F17" s="13"/>
    </row>
    <row r="18" spans="1:6" ht="26.4" x14ac:dyDescent="0.25">
      <c r="A18" s="14" t="s">
        <v>18</v>
      </c>
      <c r="B18" s="21" t="s">
        <v>19</v>
      </c>
      <c r="C18" s="16">
        <v>13</v>
      </c>
      <c r="D18" s="17" t="s">
        <v>12</v>
      </c>
      <c r="E18" s="12"/>
      <c r="F18" s="13"/>
    </row>
    <row r="19" spans="1:6" x14ac:dyDescent="0.25">
      <c r="A19" s="14"/>
      <c r="B19" s="15"/>
      <c r="C19" s="16"/>
      <c r="D19" s="17"/>
      <c r="E19" s="12"/>
      <c r="F19" s="13"/>
    </row>
    <row r="20" spans="1:6" ht="26.4" x14ac:dyDescent="0.25">
      <c r="A20" s="14" t="s">
        <v>20</v>
      </c>
      <c r="B20" s="21" t="s">
        <v>21</v>
      </c>
      <c r="C20" s="16">
        <v>19</v>
      </c>
      <c r="D20" s="17" t="s">
        <v>12</v>
      </c>
      <c r="E20" s="12"/>
      <c r="F20" s="13"/>
    </row>
    <row r="21" spans="1:6" x14ac:dyDescent="0.25">
      <c r="A21" s="14"/>
      <c r="B21" s="15"/>
      <c r="C21" s="16"/>
      <c r="D21" s="17"/>
      <c r="E21" s="12"/>
      <c r="F21" s="13"/>
    </row>
    <row r="22" spans="1:6" ht="26.4" x14ac:dyDescent="0.25">
      <c r="A22" s="14" t="s">
        <v>22</v>
      </c>
      <c r="B22" s="21" t="s">
        <v>23</v>
      </c>
      <c r="C22" s="16">
        <v>19</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s="116" customFormat="1" ht="26.4" x14ac:dyDescent="0.25">
      <c r="A32" s="14" t="s">
        <v>91</v>
      </c>
      <c r="B32" s="53" t="s">
        <v>141</v>
      </c>
      <c r="C32" s="39">
        <f>1.2*2.4*0.15</f>
        <v>0.432</v>
      </c>
      <c r="D32" s="17" t="s">
        <v>140</v>
      </c>
      <c r="E32" s="12"/>
      <c r="F32" s="13"/>
    </row>
    <row r="33" spans="1:6" ht="13.8" thickBot="1" x14ac:dyDescent="0.3">
      <c r="A33" s="8"/>
      <c r="B33" s="23"/>
      <c r="C33" s="24"/>
      <c r="D33" s="17"/>
      <c r="E33" s="12"/>
      <c r="F33" s="13">
        <f t="shared" ref="F33" si="0">( E33*C33)</f>
        <v>0</v>
      </c>
    </row>
    <row r="34" spans="1:6" ht="25.5" customHeight="1" thickBot="1" x14ac:dyDescent="0.3">
      <c r="A34" s="183" t="s">
        <v>29</v>
      </c>
      <c r="B34" s="184"/>
      <c r="C34" s="184"/>
      <c r="D34" s="184"/>
      <c r="E34" s="185"/>
      <c r="F34" s="6">
        <f>SUM(F10:F33)</f>
        <v>0</v>
      </c>
    </row>
    <row r="35" spans="1:6" x14ac:dyDescent="0.25">
      <c r="A35" s="108">
        <v>2</v>
      </c>
      <c r="B35" s="106" t="s">
        <v>111</v>
      </c>
      <c r="C35" s="84"/>
      <c r="D35" s="85"/>
      <c r="E35" s="86"/>
      <c r="F35" s="86"/>
    </row>
    <row r="36" spans="1:6" x14ac:dyDescent="0.25">
      <c r="A36" s="83"/>
      <c r="B36" s="106" t="s">
        <v>112</v>
      </c>
      <c r="C36" s="84"/>
      <c r="D36" s="85"/>
      <c r="E36" s="86"/>
      <c r="F36" s="86"/>
    </row>
    <row r="37" spans="1:6" x14ac:dyDescent="0.25">
      <c r="A37" s="87" t="s">
        <v>113</v>
      </c>
      <c r="B37" s="105" t="s">
        <v>114</v>
      </c>
      <c r="C37" s="88" t="s">
        <v>115</v>
      </c>
      <c r="D37" s="89"/>
      <c r="E37" s="90"/>
      <c r="F37" s="90"/>
    </row>
    <row r="38" spans="1:6" ht="26.4" x14ac:dyDescent="0.25">
      <c r="A38" s="91"/>
      <c r="B38" s="104" t="s">
        <v>116</v>
      </c>
      <c r="C38" s="92"/>
      <c r="D38" s="93"/>
      <c r="E38" s="94"/>
      <c r="F38" s="94"/>
    </row>
    <row r="39" spans="1:6" x14ac:dyDescent="0.25">
      <c r="A39" s="91"/>
      <c r="B39" s="107" t="s">
        <v>117</v>
      </c>
      <c r="C39" s="92"/>
      <c r="D39" s="93"/>
      <c r="E39" s="94"/>
      <c r="F39" s="95"/>
    </row>
    <row r="40" spans="1:6" ht="26.4" x14ac:dyDescent="0.25">
      <c r="A40" s="91" t="s">
        <v>7</v>
      </c>
      <c r="B40" s="96" t="s">
        <v>118</v>
      </c>
      <c r="C40" s="97">
        <v>400</v>
      </c>
      <c r="D40" s="98" t="s">
        <v>119</v>
      </c>
      <c r="E40" s="99"/>
      <c r="F40" s="95"/>
    </row>
    <row r="41" spans="1:6" x14ac:dyDescent="0.25">
      <c r="A41" s="91"/>
      <c r="B41" s="100"/>
      <c r="C41" s="84"/>
      <c r="D41" s="85"/>
      <c r="E41" s="99"/>
      <c r="F41" s="95"/>
    </row>
    <row r="42" spans="1:6" ht="26.4" x14ac:dyDescent="0.25">
      <c r="A42" s="101"/>
      <c r="B42" s="104" t="s">
        <v>116</v>
      </c>
      <c r="C42" s="102"/>
      <c r="D42" s="103"/>
      <c r="E42" s="99"/>
      <c r="F42" s="95"/>
    </row>
    <row r="43" spans="1:6" x14ac:dyDescent="0.25">
      <c r="A43" s="111"/>
      <c r="B43" s="112"/>
      <c r="C43" s="102"/>
      <c r="D43" s="113"/>
      <c r="E43" s="114"/>
      <c r="F43" s="95"/>
    </row>
    <row r="44" spans="1:6" ht="26.4" x14ac:dyDescent="0.25">
      <c r="A44" s="111" t="s">
        <v>10</v>
      </c>
      <c r="B44" s="112" t="s">
        <v>134</v>
      </c>
      <c r="C44" s="102">
        <v>1</v>
      </c>
      <c r="D44" s="113" t="s">
        <v>70</v>
      </c>
      <c r="E44" s="114"/>
      <c r="F44" s="95"/>
    </row>
    <row r="45" spans="1:6" ht="13.8" thickBot="1" x14ac:dyDescent="0.3">
      <c r="A45" s="109"/>
      <c r="B45" s="109"/>
      <c r="C45" s="109"/>
      <c r="D45" s="109"/>
      <c r="E45" s="109"/>
      <c r="F45" s="110"/>
    </row>
    <row r="46" spans="1:6" ht="25.5" customHeight="1" thickBot="1" x14ac:dyDescent="0.3">
      <c r="A46" s="183" t="s">
        <v>29</v>
      </c>
      <c r="B46" s="184"/>
      <c r="C46" s="184"/>
      <c r="D46" s="184"/>
      <c r="E46" s="185"/>
      <c r="F46" s="6">
        <f>SUM(F40:F45)</f>
        <v>0</v>
      </c>
    </row>
    <row r="47" spans="1:6" x14ac:dyDescent="0.25">
      <c r="A47" s="8">
        <v>3</v>
      </c>
      <c r="B47" s="25" t="s">
        <v>30</v>
      </c>
      <c r="C47" s="16"/>
      <c r="D47" s="17"/>
      <c r="E47" s="27"/>
      <c r="F47" s="13"/>
    </row>
    <row r="48" spans="1:6" x14ac:dyDescent="0.25">
      <c r="A48" s="8"/>
      <c r="B48" s="28" t="s">
        <v>31</v>
      </c>
      <c r="C48" s="16"/>
      <c r="D48" s="17"/>
      <c r="E48" s="27"/>
      <c r="F48" s="13"/>
    </row>
    <row r="49" spans="1:6" x14ac:dyDescent="0.25">
      <c r="A49" s="8"/>
      <c r="B49" s="29" t="s">
        <v>32</v>
      </c>
      <c r="C49" s="16"/>
      <c r="D49" s="17"/>
      <c r="E49" s="27"/>
      <c r="F49" s="13"/>
    </row>
    <row r="50" spans="1:6" x14ac:dyDescent="0.25">
      <c r="A50" s="8"/>
      <c r="B50" s="29" t="s">
        <v>33</v>
      </c>
      <c r="C50" s="16"/>
      <c r="D50" s="17"/>
      <c r="E50" s="27"/>
      <c r="F50" s="13"/>
    </row>
    <row r="51" spans="1:6" x14ac:dyDescent="0.25">
      <c r="A51" s="8"/>
      <c r="B51" s="29" t="s">
        <v>34</v>
      </c>
      <c r="C51" s="16"/>
      <c r="D51" s="17"/>
      <c r="E51" s="27"/>
      <c r="F51" s="13"/>
    </row>
    <row r="52" spans="1:6" x14ac:dyDescent="0.25">
      <c r="A52" s="8"/>
      <c r="B52" s="29" t="s">
        <v>35</v>
      </c>
      <c r="C52" s="16"/>
      <c r="D52" s="17"/>
      <c r="E52" s="27"/>
      <c r="F52" s="13"/>
    </row>
    <row r="53" spans="1:6" x14ac:dyDescent="0.25">
      <c r="A53" s="8"/>
      <c r="B53" s="29" t="s">
        <v>36</v>
      </c>
      <c r="C53" s="16"/>
      <c r="D53" s="17"/>
      <c r="E53" s="27"/>
      <c r="F53" s="13"/>
    </row>
    <row r="54" spans="1:6" x14ac:dyDescent="0.25">
      <c r="A54" s="8"/>
      <c r="B54" s="29" t="s">
        <v>37</v>
      </c>
      <c r="C54" s="16"/>
      <c r="D54" s="17"/>
      <c r="E54" s="27"/>
      <c r="F54" s="13"/>
    </row>
    <row r="55" spans="1:6" x14ac:dyDescent="0.25">
      <c r="A55" s="8"/>
      <c r="B55" s="29" t="s">
        <v>38</v>
      </c>
      <c r="C55" s="16"/>
      <c r="D55" s="17"/>
      <c r="E55" s="27"/>
      <c r="F55" s="13"/>
    </row>
    <row r="56" spans="1:6" x14ac:dyDescent="0.25">
      <c r="A56" s="8"/>
      <c r="B56" s="29" t="s">
        <v>39</v>
      </c>
      <c r="C56" s="16"/>
      <c r="D56" s="17"/>
      <c r="E56" s="27"/>
      <c r="F56" s="13"/>
    </row>
    <row r="57" spans="1:6" x14ac:dyDescent="0.25">
      <c r="A57" s="8"/>
      <c r="B57" s="30"/>
      <c r="C57" s="16"/>
      <c r="D57" s="17"/>
      <c r="E57" s="27"/>
      <c r="F57" s="13"/>
    </row>
    <row r="58" spans="1:6" s="33" customFormat="1" ht="15.6" x14ac:dyDescent="0.3">
      <c r="A58" s="14" t="s">
        <v>7</v>
      </c>
      <c r="B58" s="31" t="s">
        <v>142</v>
      </c>
      <c r="C58" s="16">
        <v>350</v>
      </c>
      <c r="D58" s="32" t="s">
        <v>40</v>
      </c>
      <c r="E58" s="27"/>
      <c r="F58" s="13"/>
    </row>
    <row r="59" spans="1:6" x14ac:dyDescent="0.25">
      <c r="A59" s="14" t="s">
        <v>10</v>
      </c>
      <c r="B59" s="34" t="s">
        <v>41</v>
      </c>
      <c r="C59" s="35">
        <v>510</v>
      </c>
      <c r="D59" s="36" t="s">
        <v>26</v>
      </c>
      <c r="E59" s="27"/>
      <c r="F59" s="13"/>
    </row>
    <row r="60" spans="1:6" s="33" customFormat="1" x14ac:dyDescent="0.25">
      <c r="A60" s="14" t="s">
        <v>13</v>
      </c>
      <c r="B60" s="37" t="s">
        <v>42</v>
      </c>
      <c r="C60" s="16">
        <v>60</v>
      </c>
      <c r="D60" s="17" t="s">
        <v>12</v>
      </c>
      <c r="E60" s="27"/>
      <c r="F60" s="13"/>
    </row>
    <row r="61" spans="1:6" ht="24.6" customHeight="1" x14ac:dyDescent="0.25">
      <c r="A61" s="14" t="s">
        <v>43</v>
      </c>
      <c r="B61" s="38" t="s">
        <v>44</v>
      </c>
      <c r="C61" s="39">
        <v>550</v>
      </c>
      <c r="D61" s="40" t="s">
        <v>40</v>
      </c>
      <c r="E61" s="13"/>
      <c r="F61" s="13"/>
    </row>
    <row r="62" spans="1:6" ht="13.8" thickBot="1" x14ac:dyDescent="0.3">
      <c r="A62" s="8"/>
      <c r="C62" s="41"/>
      <c r="D62" s="36"/>
      <c r="E62" s="27"/>
      <c r="F62" s="13">
        <f t="shared" ref="F62" si="1">C62*E62</f>
        <v>0</v>
      </c>
    </row>
    <row r="63" spans="1:6" ht="25.5" customHeight="1" thickBot="1" x14ac:dyDescent="0.3">
      <c r="A63" s="183" t="s">
        <v>29</v>
      </c>
      <c r="B63" s="184"/>
      <c r="C63" s="184"/>
      <c r="D63" s="184"/>
      <c r="E63" s="185"/>
      <c r="F63" s="6">
        <f>SUM(F58:F62)</f>
        <v>0</v>
      </c>
    </row>
    <row r="64" spans="1:6" x14ac:dyDescent="0.25">
      <c r="A64" s="8">
        <v>4</v>
      </c>
      <c r="B64" s="28" t="s">
        <v>45</v>
      </c>
      <c r="C64" s="26"/>
      <c r="D64" s="17"/>
      <c r="E64" s="27"/>
      <c r="F64" s="13"/>
    </row>
    <row r="65" spans="1:6" x14ac:dyDescent="0.25">
      <c r="A65" s="8"/>
      <c r="B65" s="29" t="s">
        <v>46</v>
      </c>
      <c r="C65" s="16"/>
      <c r="D65" s="17"/>
      <c r="E65" s="27"/>
      <c r="F65" s="13"/>
    </row>
    <row r="66" spans="1:6" ht="26.4" x14ac:dyDescent="0.25">
      <c r="A66" s="14" t="s">
        <v>7</v>
      </c>
      <c r="B66" s="42" t="s">
        <v>121</v>
      </c>
      <c r="C66" s="35">
        <v>2</v>
      </c>
      <c r="D66" s="17" t="s">
        <v>12</v>
      </c>
      <c r="E66" s="43"/>
      <c r="F66" s="44"/>
    </row>
    <row r="67" spans="1:6" x14ac:dyDescent="0.25">
      <c r="A67" s="14"/>
      <c r="B67" s="45"/>
      <c r="C67" s="35"/>
      <c r="D67" s="17"/>
      <c r="E67" s="43"/>
      <c r="F67" s="44"/>
    </row>
    <row r="68" spans="1:6" ht="26.4" x14ac:dyDescent="0.25">
      <c r="A68" s="14" t="s">
        <v>10</v>
      </c>
      <c r="B68" s="42" t="s">
        <v>47</v>
      </c>
      <c r="C68" s="35">
        <v>13</v>
      </c>
      <c r="D68" s="17" t="s">
        <v>12</v>
      </c>
      <c r="E68" s="43"/>
      <c r="F68" s="44"/>
    </row>
    <row r="69" spans="1:6" x14ac:dyDescent="0.25">
      <c r="A69" s="14"/>
      <c r="B69" s="45"/>
      <c r="C69" s="35"/>
      <c r="D69" s="17"/>
      <c r="E69" s="43"/>
      <c r="F69" s="44"/>
    </row>
    <row r="70" spans="1:6" ht="26.4" x14ac:dyDescent="0.25">
      <c r="A70" s="14" t="s">
        <v>13</v>
      </c>
      <c r="B70" s="42" t="s">
        <v>48</v>
      </c>
      <c r="C70" s="35">
        <v>6</v>
      </c>
      <c r="D70" s="17" t="s">
        <v>12</v>
      </c>
      <c r="E70" s="43"/>
      <c r="F70" s="44"/>
    </row>
    <row r="71" spans="1:6" x14ac:dyDescent="0.25">
      <c r="A71" s="14"/>
      <c r="B71" s="45"/>
      <c r="C71" s="35"/>
      <c r="D71" s="17"/>
      <c r="E71" s="43"/>
      <c r="F71" s="44"/>
    </row>
    <row r="72" spans="1:6" x14ac:dyDescent="0.25">
      <c r="A72" s="8"/>
      <c r="B72" s="46" t="s">
        <v>49</v>
      </c>
      <c r="C72" s="16"/>
      <c r="D72" s="17"/>
      <c r="E72" s="47"/>
      <c r="F72" s="44"/>
    </row>
    <row r="73" spans="1:6" x14ac:dyDescent="0.25">
      <c r="A73" s="8"/>
      <c r="B73" s="29" t="s">
        <v>50</v>
      </c>
      <c r="C73" s="16"/>
      <c r="D73" s="17"/>
      <c r="E73" s="27"/>
      <c r="F73" s="44"/>
    </row>
    <row r="74" spans="1:6" x14ac:dyDescent="0.25">
      <c r="A74" s="8"/>
      <c r="B74" s="29" t="s">
        <v>51</v>
      </c>
      <c r="C74" s="16"/>
      <c r="D74" s="17"/>
      <c r="E74" s="27"/>
      <c r="F74" s="44"/>
    </row>
    <row r="75" spans="1:6" x14ac:dyDescent="0.25">
      <c r="A75" s="8"/>
      <c r="B75" s="29" t="s">
        <v>52</v>
      </c>
      <c r="C75" s="16"/>
      <c r="D75" s="17"/>
      <c r="E75" s="27"/>
      <c r="F75" s="44"/>
    </row>
    <row r="76" spans="1:6" x14ac:dyDescent="0.25">
      <c r="A76" s="8"/>
      <c r="B76" s="29" t="s">
        <v>53</v>
      </c>
      <c r="C76" s="16"/>
      <c r="D76" s="17"/>
      <c r="E76" s="27"/>
      <c r="F76" s="44"/>
    </row>
    <row r="77" spans="1:6" x14ac:dyDescent="0.25">
      <c r="A77" s="8"/>
      <c r="B77" s="29" t="s">
        <v>54</v>
      </c>
      <c r="C77" s="16"/>
      <c r="D77" s="17"/>
      <c r="E77" s="27"/>
      <c r="F77" s="44"/>
    </row>
    <row r="78" spans="1:6" x14ac:dyDescent="0.25">
      <c r="A78" s="8"/>
      <c r="B78" s="29" t="s">
        <v>55</v>
      </c>
      <c r="C78" s="16"/>
      <c r="D78" s="17"/>
      <c r="E78" s="27"/>
      <c r="F78" s="44"/>
    </row>
    <row r="79" spans="1:6" ht="26.4" x14ac:dyDescent="0.25">
      <c r="A79" s="14" t="s">
        <v>43</v>
      </c>
      <c r="B79" s="48" t="s">
        <v>56</v>
      </c>
      <c r="C79" s="16">
        <v>15</v>
      </c>
      <c r="D79" s="17" t="s">
        <v>12</v>
      </c>
      <c r="E79" s="27"/>
      <c r="F79" s="44"/>
    </row>
    <row r="80" spans="1:6" x14ac:dyDescent="0.25">
      <c r="A80" s="14"/>
      <c r="B80" s="48"/>
      <c r="C80" s="16"/>
      <c r="D80" s="17"/>
      <c r="E80" s="27"/>
      <c r="F80" s="44"/>
    </row>
    <row r="81" spans="1:8" ht="26.4" x14ac:dyDescent="0.25">
      <c r="A81" s="14" t="s">
        <v>16</v>
      </c>
      <c r="B81" s="48" t="s">
        <v>57</v>
      </c>
      <c r="C81" s="16">
        <v>6</v>
      </c>
      <c r="D81" s="17" t="s">
        <v>12</v>
      </c>
      <c r="E81" s="27"/>
      <c r="F81" s="44"/>
    </row>
    <row r="82" spans="1:8" x14ac:dyDescent="0.25">
      <c r="A82" s="14"/>
      <c r="B82" s="48"/>
      <c r="C82" s="16"/>
      <c r="D82" s="17"/>
      <c r="E82" s="27"/>
      <c r="F82" s="44"/>
    </row>
    <row r="83" spans="1:8" ht="26.4" x14ac:dyDescent="0.25">
      <c r="A83" s="14" t="s">
        <v>18</v>
      </c>
      <c r="B83" s="22" t="s">
        <v>58</v>
      </c>
      <c r="C83" s="16">
        <f>C79</f>
        <v>15</v>
      </c>
      <c r="D83" s="17" t="s">
        <v>12</v>
      </c>
      <c r="E83" s="27"/>
      <c r="F83" s="44"/>
    </row>
    <row r="84" spans="1:8" x14ac:dyDescent="0.25">
      <c r="A84" s="14"/>
      <c r="B84" s="49"/>
      <c r="C84" s="16"/>
      <c r="D84" s="17"/>
      <c r="E84" s="27"/>
      <c r="F84" s="44"/>
    </row>
    <row r="85" spans="1:8" ht="26.4" x14ac:dyDescent="0.25">
      <c r="A85" s="14" t="s">
        <v>67</v>
      </c>
      <c r="B85" s="22" t="s">
        <v>59</v>
      </c>
      <c r="C85" s="16">
        <f>C81</f>
        <v>6</v>
      </c>
      <c r="D85" s="17" t="s">
        <v>12</v>
      </c>
      <c r="E85" s="27"/>
      <c r="F85" s="44"/>
    </row>
    <row r="86" spans="1:8" ht="14.25" customHeight="1" thickBot="1" x14ac:dyDescent="0.3">
      <c r="A86" s="8"/>
      <c r="B86" s="48"/>
      <c r="C86" s="16"/>
      <c r="D86" s="17"/>
      <c r="E86" s="27"/>
      <c r="F86" s="44">
        <f t="shared" ref="F86" si="2">E86*C86</f>
        <v>0</v>
      </c>
    </row>
    <row r="87" spans="1:8" ht="21.6" customHeight="1" thickBot="1" x14ac:dyDescent="0.3">
      <c r="A87" s="183" t="s">
        <v>29</v>
      </c>
      <c r="B87" s="184"/>
      <c r="C87" s="184"/>
      <c r="D87" s="184"/>
      <c r="E87" s="185"/>
      <c r="F87" s="6">
        <f>SUM(F66:F86)</f>
        <v>0</v>
      </c>
    </row>
    <row r="88" spans="1:8" x14ac:dyDescent="0.25">
      <c r="A88" s="8">
        <v>5</v>
      </c>
      <c r="B88" s="28" t="s">
        <v>60</v>
      </c>
      <c r="C88" s="26"/>
      <c r="D88" s="17"/>
      <c r="E88" s="27"/>
      <c r="F88" s="13"/>
    </row>
    <row r="89" spans="1:8" x14ac:dyDescent="0.25">
      <c r="A89" s="8"/>
      <c r="B89" s="29" t="s">
        <v>61</v>
      </c>
      <c r="C89" s="16"/>
      <c r="D89" s="17"/>
      <c r="E89" s="27"/>
      <c r="F89" s="13"/>
    </row>
    <row r="90" spans="1:8" ht="39.9" customHeight="1" x14ac:dyDescent="0.25">
      <c r="A90" s="14" t="s">
        <v>7</v>
      </c>
      <c r="B90" s="50" t="s">
        <v>148</v>
      </c>
      <c r="C90" s="35">
        <f>826.4</f>
        <v>826.4</v>
      </c>
      <c r="D90" s="32" t="s">
        <v>40</v>
      </c>
      <c r="E90" s="51"/>
      <c r="F90" s="44"/>
    </row>
    <row r="91" spans="1:8" x14ac:dyDescent="0.25">
      <c r="A91" s="14"/>
      <c r="B91" s="30"/>
      <c r="C91" s="16"/>
      <c r="D91" s="17"/>
      <c r="E91" s="27"/>
      <c r="F91" s="44"/>
    </row>
    <row r="92" spans="1:8" ht="52.8" x14ac:dyDescent="0.25">
      <c r="A92" s="52" t="s">
        <v>10</v>
      </c>
      <c r="B92" s="53" t="s">
        <v>62</v>
      </c>
      <c r="C92" s="16">
        <f>452.4*1</f>
        <v>452.4</v>
      </c>
      <c r="D92" s="32" t="s">
        <v>40</v>
      </c>
      <c r="E92" s="27"/>
      <c r="F92" s="44"/>
      <c r="G92" s="54"/>
      <c r="H92" s="54"/>
    </row>
    <row r="93" spans="1:8" x14ac:dyDescent="0.25">
      <c r="A93" s="52"/>
      <c r="B93" s="53"/>
      <c r="C93" s="16"/>
      <c r="D93" s="32"/>
      <c r="E93" s="27"/>
      <c r="F93" s="44"/>
      <c r="G93" s="54"/>
      <c r="H93" s="54"/>
    </row>
    <row r="94" spans="1:8" ht="39.6" x14ac:dyDescent="0.25">
      <c r="A94" s="52" t="s">
        <v>13</v>
      </c>
      <c r="B94" s="53" t="s">
        <v>63</v>
      </c>
      <c r="C94" s="16">
        <f>452*2.1</f>
        <v>949.2</v>
      </c>
      <c r="D94" s="32" t="s">
        <v>40</v>
      </c>
      <c r="E94" s="27"/>
      <c r="F94" s="44"/>
      <c r="G94" s="54"/>
      <c r="H94" s="54"/>
    </row>
    <row r="95" spans="1:8" x14ac:dyDescent="0.25">
      <c r="A95" s="52"/>
      <c r="B95" s="53"/>
      <c r="C95" s="16"/>
      <c r="D95" s="32"/>
      <c r="E95" s="27"/>
      <c r="F95" s="44"/>
      <c r="G95" s="54"/>
      <c r="H95" s="54"/>
    </row>
    <row r="96" spans="1:8" ht="39.6" x14ac:dyDescent="0.25">
      <c r="A96" s="52" t="s">
        <v>43</v>
      </c>
      <c r="B96" s="53" t="s">
        <v>64</v>
      </c>
      <c r="C96" s="16">
        <f>374.4*1.4</f>
        <v>524.16</v>
      </c>
      <c r="D96" s="32" t="s">
        <v>40</v>
      </c>
      <c r="E96" s="27"/>
      <c r="F96" s="44"/>
      <c r="G96" s="54"/>
      <c r="H96" s="54"/>
    </row>
    <row r="97" spans="1:8" x14ac:dyDescent="0.25">
      <c r="A97" s="52"/>
      <c r="B97" s="53"/>
      <c r="C97" s="16"/>
      <c r="D97" s="32"/>
      <c r="E97" s="27"/>
      <c r="F97" s="44"/>
      <c r="G97" s="54"/>
      <c r="H97" s="54"/>
    </row>
    <row r="98" spans="1:8" ht="52.8" x14ac:dyDescent="0.25">
      <c r="A98" s="52" t="s">
        <v>16</v>
      </c>
      <c r="B98" s="53" t="s">
        <v>65</v>
      </c>
      <c r="C98" s="16">
        <f>374.4*1.8</f>
        <v>673.92</v>
      </c>
      <c r="D98" s="32" t="s">
        <v>40</v>
      </c>
      <c r="E98" s="27"/>
      <c r="F98" s="44"/>
      <c r="G98" s="54"/>
      <c r="H98" s="54"/>
    </row>
    <row r="99" spans="1:8" x14ac:dyDescent="0.25">
      <c r="A99" s="52"/>
      <c r="B99" s="53"/>
      <c r="C99" s="16"/>
      <c r="D99" s="32"/>
      <c r="E99" s="27"/>
      <c r="F99" s="44"/>
      <c r="G99" s="54"/>
      <c r="H99" s="54"/>
    </row>
    <row r="100" spans="1:8" ht="52.8" x14ac:dyDescent="0.25">
      <c r="A100" s="55" t="s">
        <v>18</v>
      </c>
      <c r="B100" s="56" t="s">
        <v>66</v>
      </c>
      <c r="C100" s="57">
        <v>1050</v>
      </c>
      <c r="D100" s="58" t="s">
        <v>40</v>
      </c>
      <c r="E100" s="59"/>
      <c r="F100" s="60"/>
      <c r="G100" s="54"/>
      <c r="H100" s="54"/>
    </row>
    <row r="101" spans="1:8" x14ac:dyDescent="0.25">
      <c r="A101" s="52"/>
      <c r="B101" s="53"/>
      <c r="C101" s="16"/>
      <c r="D101" s="32"/>
      <c r="E101" s="27"/>
      <c r="F101" s="44"/>
      <c r="G101" s="54"/>
      <c r="H101" s="54"/>
    </row>
    <row r="102" spans="1:8" ht="26.4" x14ac:dyDescent="0.25">
      <c r="A102" s="52" t="s">
        <v>67</v>
      </c>
      <c r="B102" s="53" t="s">
        <v>68</v>
      </c>
      <c r="C102" s="16">
        <f>66*0.3</f>
        <v>19.8</v>
      </c>
      <c r="D102" s="32" t="s">
        <v>40</v>
      </c>
      <c r="E102" s="27"/>
      <c r="F102" s="44"/>
      <c r="G102" s="54"/>
      <c r="H102" s="61"/>
    </row>
    <row r="103" spans="1:8" x14ac:dyDescent="0.25">
      <c r="A103" s="52"/>
      <c r="B103" s="53"/>
      <c r="C103" s="16"/>
      <c r="D103" s="32"/>
      <c r="E103" s="27"/>
      <c r="F103" s="44"/>
      <c r="G103" s="54"/>
      <c r="H103" s="61"/>
    </row>
    <row r="104" spans="1:8" ht="26.4" x14ac:dyDescent="0.25">
      <c r="A104" s="52" t="s">
        <v>20</v>
      </c>
      <c r="B104" s="53" t="s">
        <v>122</v>
      </c>
      <c r="C104" s="16">
        <v>1</v>
      </c>
      <c r="D104" s="32" t="s">
        <v>70</v>
      </c>
      <c r="E104" s="27"/>
      <c r="F104" s="44"/>
      <c r="G104" s="54"/>
      <c r="H104" s="61"/>
    </row>
    <row r="105" spans="1:8" ht="13.8" thickBot="1" x14ac:dyDescent="0.3">
      <c r="A105" s="52"/>
      <c r="B105" s="62"/>
      <c r="C105" s="16"/>
      <c r="D105" s="32"/>
      <c r="E105" s="27"/>
      <c r="F105" s="44">
        <f t="shared" ref="F105" si="3">E105*C105</f>
        <v>0</v>
      </c>
      <c r="G105" s="54"/>
      <c r="H105" s="54"/>
    </row>
    <row r="106" spans="1:8" ht="24.6" customHeight="1" thickBot="1" x14ac:dyDescent="0.3">
      <c r="A106" s="183" t="s">
        <v>29</v>
      </c>
      <c r="B106" s="184"/>
      <c r="C106" s="184"/>
      <c r="D106" s="184"/>
      <c r="E106" s="185"/>
      <c r="F106" s="6">
        <f>SUM(F88:F105)</f>
        <v>0</v>
      </c>
      <c r="G106" s="54"/>
      <c r="H106" s="54"/>
    </row>
    <row r="107" spans="1:8" x14ac:dyDescent="0.25">
      <c r="A107" s="63">
        <v>6</v>
      </c>
      <c r="B107" s="64" t="s">
        <v>71</v>
      </c>
      <c r="C107" s="65"/>
      <c r="D107" s="17"/>
      <c r="E107" s="27"/>
      <c r="F107" s="13"/>
      <c r="G107" s="54"/>
      <c r="H107" s="54"/>
    </row>
    <row r="108" spans="1:8" x14ac:dyDescent="0.25">
      <c r="A108" s="63"/>
      <c r="B108" s="66"/>
      <c r="C108" s="65"/>
      <c r="D108" s="17"/>
      <c r="E108" s="27"/>
      <c r="F108" s="13"/>
    </row>
    <row r="109" spans="1:8" ht="26.4" x14ac:dyDescent="0.25">
      <c r="A109" s="52" t="s">
        <v>7</v>
      </c>
      <c r="B109" s="67" t="s">
        <v>72</v>
      </c>
      <c r="C109" s="65">
        <v>1</v>
      </c>
      <c r="D109" s="17" t="s">
        <v>73</v>
      </c>
      <c r="E109" s="27"/>
      <c r="F109" s="13"/>
    </row>
    <row r="110" spans="1:8" x14ac:dyDescent="0.25">
      <c r="A110" s="52"/>
      <c r="B110" s="66"/>
      <c r="C110" s="65"/>
      <c r="D110" s="17"/>
      <c r="E110" s="27"/>
      <c r="F110" s="13"/>
    </row>
    <row r="111" spans="1:8" x14ac:dyDescent="0.25">
      <c r="A111" s="52"/>
      <c r="B111" s="64" t="s">
        <v>74</v>
      </c>
      <c r="C111" s="65"/>
      <c r="D111" s="17"/>
      <c r="E111" s="27"/>
      <c r="F111" s="13"/>
    </row>
    <row r="112" spans="1:8" x14ac:dyDescent="0.25">
      <c r="A112" s="52"/>
      <c r="B112" s="66"/>
      <c r="C112" s="65"/>
      <c r="D112" s="17"/>
      <c r="E112" s="27"/>
      <c r="F112" s="13"/>
    </row>
    <row r="113" spans="1:6" x14ac:dyDescent="0.25">
      <c r="A113" s="52" t="s">
        <v>10</v>
      </c>
      <c r="B113" s="66" t="s">
        <v>75</v>
      </c>
      <c r="C113" s="65">
        <v>60</v>
      </c>
      <c r="D113" s="17" t="s">
        <v>12</v>
      </c>
      <c r="E113" s="27"/>
      <c r="F113" s="13"/>
    </row>
    <row r="114" spans="1:6" x14ac:dyDescent="0.25">
      <c r="A114" s="52"/>
      <c r="B114" s="66"/>
      <c r="C114" s="65"/>
      <c r="D114" s="17"/>
      <c r="E114" s="27"/>
      <c r="F114" s="13"/>
    </row>
    <row r="115" spans="1:6" x14ac:dyDescent="0.25">
      <c r="A115" s="52" t="s">
        <v>13</v>
      </c>
      <c r="B115" s="66" t="s">
        <v>76</v>
      </c>
      <c r="C115" s="65">
        <v>25</v>
      </c>
      <c r="D115" s="17" t="s">
        <v>12</v>
      </c>
      <c r="E115" s="27"/>
      <c r="F115" s="13"/>
    </row>
    <row r="116" spans="1:6" x14ac:dyDescent="0.25">
      <c r="A116" s="52"/>
      <c r="B116" s="66"/>
      <c r="C116" s="65"/>
      <c r="D116" s="17"/>
      <c r="E116" s="27"/>
      <c r="F116" s="13"/>
    </row>
    <row r="117" spans="1:6" x14ac:dyDescent="0.25">
      <c r="A117" s="52" t="s">
        <v>43</v>
      </c>
      <c r="B117" s="66" t="s">
        <v>77</v>
      </c>
      <c r="C117" s="65">
        <v>15</v>
      </c>
      <c r="D117" s="17" t="s">
        <v>12</v>
      </c>
      <c r="E117" s="27"/>
      <c r="F117" s="13"/>
    </row>
    <row r="118" spans="1:6" x14ac:dyDescent="0.25">
      <c r="A118" s="52"/>
      <c r="B118" s="66"/>
      <c r="C118" s="65"/>
      <c r="D118" s="17"/>
      <c r="E118" s="27"/>
      <c r="F118" s="13"/>
    </row>
    <row r="119" spans="1:6" x14ac:dyDescent="0.25">
      <c r="A119" s="52" t="s">
        <v>16</v>
      </c>
      <c r="B119" s="66" t="s">
        <v>78</v>
      </c>
      <c r="C119" s="65">
        <v>20</v>
      </c>
      <c r="D119" s="17" t="s">
        <v>12</v>
      </c>
      <c r="E119" s="27"/>
      <c r="F119" s="13"/>
    </row>
    <row r="120" spans="1:6" x14ac:dyDescent="0.25">
      <c r="A120" s="52"/>
      <c r="B120" s="66"/>
      <c r="C120" s="65"/>
      <c r="D120" s="17"/>
      <c r="E120" s="27"/>
      <c r="F120" s="13"/>
    </row>
    <row r="121" spans="1:6" ht="17.399999999999999" customHeight="1" x14ac:dyDescent="0.25">
      <c r="A121" s="52" t="s">
        <v>18</v>
      </c>
      <c r="B121" s="66" t="s">
        <v>79</v>
      </c>
      <c r="C121" s="65">
        <v>15</v>
      </c>
      <c r="D121" s="17" t="s">
        <v>12</v>
      </c>
      <c r="E121" s="27"/>
      <c r="F121" s="13"/>
    </row>
    <row r="122" spans="1:6" ht="13.8" thickBot="1" x14ac:dyDescent="0.3">
      <c r="A122" s="63"/>
      <c r="B122" s="66"/>
      <c r="C122" s="65"/>
      <c r="D122" s="17"/>
      <c r="E122" s="27"/>
      <c r="F122" s="13">
        <f t="shared" ref="F122" si="4">E122*C122</f>
        <v>0</v>
      </c>
    </row>
    <row r="123" spans="1:6" ht="20.100000000000001" customHeight="1" thickBot="1" x14ac:dyDescent="0.3">
      <c r="A123" s="183" t="s">
        <v>29</v>
      </c>
      <c r="B123" s="184"/>
      <c r="C123" s="184"/>
      <c r="D123" s="184"/>
      <c r="E123" s="185"/>
      <c r="F123" s="6">
        <f>SUM(F109:F122)</f>
        <v>0</v>
      </c>
    </row>
    <row r="124" spans="1:6" ht="29.4" customHeight="1" x14ac:dyDescent="0.25">
      <c r="A124" s="8">
        <v>7</v>
      </c>
      <c r="B124" s="68" t="s">
        <v>80</v>
      </c>
      <c r="C124" s="69"/>
      <c r="D124" s="17"/>
      <c r="E124" s="27"/>
      <c r="F124" s="13"/>
    </row>
    <row r="125" spans="1:6" ht="14.1" customHeight="1" x14ac:dyDescent="0.25">
      <c r="A125" s="8"/>
      <c r="B125" s="28"/>
      <c r="C125" s="70"/>
      <c r="D125" s="17"/>
      <c r="E125" s="27"/>
      <c r="F125" s="13"/>
    </row>
    <row r="126" spans="1:6" ht="38.1" customHeight="1" x14ac:dyDescent="0.25">
      <c r="A126" s="14" t="s">
        <v>7</v>
      </c>
      <c r="B126" s="71" t="s">
        <v>25</v>
      </c>
      <c r="C126" s="39">
        <v>6</v>
      </c>
      <c r="D126" s="32" t="s">
        <v>26</v>
      </c>
      <c r="E126" s="27"/>
      <c r="F126" s="13"/>
    </row>
    <row r="127" spans="1:6" ht="14.1" customHeight="1" x14ac:dyDescent="0.25">
      <c r="A127" s="8"/>
      <c r="B127" s="28"/>
      <c r="C127" s="70"/>
      <c r="D127" s="17"/>
      <c r="E127" s="27"/>
      <c r="F127" s="13"/>
    </row>
    <row r="128" spans="1:6" ht="24.6" customHeight="1" x14ac:dyDescent="0.25">
      <c r="A128" s="14" t="s">
        <v>10</v>
      </c>
      <c r="B128" s="48" t="s">
        <v>126</v>
      </c>
      <c r="C128" s="39">
        <v>1</v>
      </c>
      <c r="D128" s="17" t="s">
        <v>73</v>
      </c>
      <c r="E128" s="27"/>
      <c r="F128" s="13"/>
    </row>
    <row r="129" spans="1:6" ht="14.1" customHeight="1" x14ac:dyDescent="0.25">
      <c r="A129" s="8"/>
      <c r="B129" s="28"/>
      <c r="C129" s="70"/>
      <c r="D129" s="17"/>
      <c r="E129" s="27"/>
      <c r="F129" s="13"/>
    </row>
    <row r="130" spans="1:6" ht="14.1" customHeight="1" x14ac:dyDescent="0.25">
      <c r="A130" s="14"/>
      <c r="B130" s="72" t="s">
        <v>81</v>
      </c>
      <c r="C130" s="70"/>
      <c r="D130" s="17"/>
      <c r="E130" s="27"/>
      <c r="F130" s="13"/>
    </row>
    <row r="131" spans="1:6" ht="14.1" customHeight="1" x14ac:dyDescent="0.25">
      <c r="A131" s="14" t="s">
        <v>13</v>
      </c>
      <c r="B131" s="73" t="s">
        <v>82</v>
      </c>
      <c r="C131" s="39">
        <v>0.6</v>
      </c>
      <c r="D131" s="17" t="s">
        <v>83</v>
      </c>
      <c r="E131" s="27"/>
      <c r="F131" s="13"/>
    </row>
    <row r="132" spans="1:6" ht="14.1" customHeight="1" x14ac:dyDescent="0.25">
      <c r="A132" s="14"/>
      <c r="B132" s="28"/>
      <c r="C132" s="70"/>
      <c r="D132" s="17"/>
      <c r="E132" s="27"/>
      <c r="F132" s="13"/>
    </row>
    <row r="133" spans="1:6" ht="14.1" customHeight="1" x14ac:dyDescent="0.25">
      <c r="A133" s="14" t="s">
        <v>43</v>
      </c>
      <c r="B133" s="73" t="s">
        <v>84</v>
      </c>
      <c r="C133" s="39">
        <v>0.28000000000000003</v>
      </c>
      <c r="D133" s="17" t="s">
        <v>83</v>
      </c>
      <c r="E133" s="27"/>
      <c r="F133" s="13"/>
    </row>
    <row r="134" spans="1:6" ht="14.1" customHeight="1" x14ac:dyDescent="0.25">
      <c r="A134" s="8"/>
      <c r="B134" s="28"/>
      <c r="C134" s="70"/>
      <c r="D134" s="17"/>
      <c r="E134" s="27"/>
      <c r="F134" s="13"/>
    </row>
    <row r="135" spans="1:6" ht="27" customHeight="1" x14ac:dyDescent="0.25">
      <c r="A135" s="14" t="s">
        <v>16</v>
      </c>
      <c r="B135" s="53" t="s">
        <v>85</v>
      </c>
      <c r="C135" s="39">
        <f>1.2*2.4*0.15</f>
        <v>0.432</v>
      </c>
      <c r="D135" s="17" t="s">
        <v>83</v>
      </c>
      <c r="E135" s="27"/>
      <c r="F135" s="13"/>
    </row>
    <row r="136" spans="1:6" ht="12.9" customHeight="1" x14ac:dyDescent="0.25">
      <c r="A136" s="14"/>
      <c r="B136" s="53"/>
      <c r="C136" s="39"/>
      <c r="D136" s="17"/>
      <c r="E136" s="27"/>
      <c r="F136" s="13"/>
    </row>
    <row r="137" spans="1:6" ht="26.4" x14ac:dyDescent="0.25">
      <c r="A137" s="14" t="s">
        <v>20</v>
      </c>
      <c r="B137" s="74" t="s">
        <v>86</v>
      </c>
      <c r="C137" s="39">
        <v>7</v>
      </c>
      <c r="D137" s="17" t="s">
        <v>12</v>
      </c>
      <c r="E137" s="27"/>
      <c r="F137" s="13"/>
    </row>
    <row r="138" spans="1:6" x14ac:dyDescent="0.25">
      <c r="A138" s="14"/>
      <c r="B138" s="75"/>
      <c r="C138" s="39"/>
      <c r="D138" s="17"/>
      <c r="E138" s="27"/>
      <c r="F138" s="13"/>
    </row>
    <row r="139" spans="1:6" ht="26.4" x14ac:dyDescent="0.25">
      <c r="A139" s="14" t="s">
        <v>22</v>
      </c>
      <c r="B139" s="75" t="s">
        <v>87</v>
      </c>
      <c r="C139" s="39">
        <v>6</v>
      </c>
      <c r="D139" s="17" t="s">
        <v>12</v>
      </c>
      <c r="E139" s="27"/>
      <c r="F139" s="13"/>
    </row>
    <row r="140" spans="1:6" x14ac:dyDescent="0.25">
      <c r="A140" s="14"/>
      <c r="B140" s="75"/>
      <c r="C140" s="39"/>
      <c r="D140" s="17"/>
      <c r="E140" s="27"/>
      <c r="F140" s="13"/>
    </row>
    <row r="141" spans="1:6" ht="26.4" x14ac:dyDescent="0.25">
      <c r="A141" s="14" t="s">
        <v>24</v>
      </c>
      <c r="B141" s="75" t="s">
        <v>88</v>
      </c>
      <c r="C141" s="39">
        <v>6</v>
      </c>
      <c r="D141" s="17" t="s">
        <v>12</v>
      </c>
      <c r="E141" s="27"/>
      <c r="F141" s="13"/>
    </row>
    <row r="142" spans="1:6" x14ac:dyDescent="0.25">
      <c r="A142" s="14"/>
      <c r="B142" s="75"/>
      <c r="C142" s="39"/>
      <c r="D142" s="17"/>
      <c r="E142" s="27"/>
      <c r="F142" s="13"/>
    </row>
    <row r="143" spans="1:6" ht="46.5" customHeight="1" x14ac:dyDescent="0.25">
      <c r="A143" s="14" t="s">
        <v>89</v>
      </c>
      <c r="B143" s="53" t="s">
        <v>90</v>
      </c>
      <c r="C143" s="39">
        <v>150</v>
      </c>
      <c r="D143" s="32" t="s">
        <v>40</v>
      </c>
      <c r="E143" s="27"/>
      <c r="F143" s="13"/>
    </row>
    <row r="144" spans="1:6" ht="14.1" customHeight="1" x14ac:dyDescent="0.25">
      <c r="A144" s="14"/>
      <c r="B144" s="28"/>
      <c r="C144" s="39"/>
      <c r="D144" s="17"/>
      <c r="E144" s="27"/>
      <c r="F144" s="13"/>
    </row>
    <row r="145" spans="1:8" ht="39.6" x14ac:dyDescent="0.25">
      <c r="A145" s="14" t="s">
        <v>91</v>
      </c>
      <c r="B145" s="53" t="s">
        <v>92</v>
      </c>
      <c r="C145" s="39">
        <v>230</v>
      </c>
      <c r="D145" s="32" t="s">
        <v>40</v>
      </c>
      <c r="E145" s="27"/>
      <c r="F145" s="13"/>
    </row>
    <row r="146" spans="1:8" ht="14.1" customHeight="1" x14ac:dyDescent="0.25">
      <c r="A146" s="8"/>
      <c r="B146" s="28"/>
      <c r="C146" s="70"/>
      <c r="D146" s="17"/>
      <c r="E146" s="27"/>
      <c r="F146" s="13"/>
    </row>
    <row r="147" spans="1:8" ht="14.1" customHeight="1" x14ac:dyDescent="0.25">
      <c r="A147" s="8"/>
      <c r="B147" s="28" t="s">
        <v>93</v>
      </c>
      <c r="C147" s="70"/>
      <c r="D147" s="17"/>
      <c r="E147" s="27"/>
      <c r="F147" s="13"/>
    </row>
    <row r="148" spans="1:8" ht="14.1" customHeight="1" x14ac:dyDescent="0.25">
      <c r="A148" s="14"/>
      <c r="B148" s="28"/>
      <c r="C148" s="70"/>
      <c r="D148" s="17"/>
      <c r="E148" s="27"/>
      <c r="F148" s="13"/>
    </row>
    <row r="149" spans="1:8" ht="26.4" x14ac:dyDescent="0.25">
      <c r="A149" s="52" t="s">
        <v>94</v>
      </c>
      <c r="B149" s="48" t="s">
        <v>95</v>
      </c>
      <c r="C149" s="39">
        <v>1</v>
      </c>
      <c r="D149" s="17" t="s">
        <v>73</v>
      </c>
      <c r="E149" s="27"/>
      <c r="F149" s="13"/>
    </row>
    <row r="150" spans="1:8" ht="14.1" customHeight="1" x14ac:dyDescent="0.25">
      <c r="A150" s="14"/>
      <c r="B150" s="28"/>
      <c r="C150" s="39"/>
      <c r="D150" s="17"/>
      <c r="E150" s="27"/>
      <c r="F150" s="13"/>
    </row>
    <row r="151" spans="1:8" ht="52.8" x14ac:dyDescent="0.25">
      <c r="A151" s="14" t="s">
        <v>96</v>
      </c>
      <c r="B151" s="48" t="s">
        <v>123</v>
      </c>
      <c r="C151" s="39">
        <v>1</v>
      </c>
      <c r="D151" s="17" t="s">
        <v>73</v>
      </c>
      <c r="E151" s="27"/>
      <c r="F151" s="13"/>
    </row>
    <row r="152" spans="1:8" ht="14.1" customHeight="1" x14ac:dyDescent="0.25">
      <c r="A152" s="14"/>
      <c r="B152" s="28"/>
      <c r="C152" s="39"/>
      <c r="D152" s="17"/>
      <c r="E152" s="27"/>
      <c r="F152" s="13"/>
    </row>
    <row r="153" spans="1:8" ht="26.4" x14ac:dyDescent="0.25">
      <c r="A153" s="14" t="s">
        <v>98</v>
      </c>
      <c r="B153" s="48" t="s">
        <v>110</v>
      </c>
      <c r="C153" s="39">
        <v>6</v>
      </c>
      <c r="D153" s="17" t="s">
        <v>12</v>
      </c>
      <c r="E153" s="27"/>
      <c r="F153" s="13"/>
    </row>
    <row r="154" spans="1:8" ht="14.1" customHeight="1" x14ac:dyDescent="0.25">
      <c r="A154" s="14"/>
      <c r="B154" s="28"/>
      <c r="C154" s="39"/>
      <c r="D154" s="17"/>
      <c r="E154" s="27"/>
      <c r="F154" s="13"/>
    </row>
    <row r="155" spans="1:8" ht="14.4" customHeight="1" x14ac:dyDescent="0.25">
      <c r="A155" s="14" t="s">
        <v>109</v>
      </c>
      <c r="B155" s="76" t="s">
        <v>99</v>
      </c>
      <c r="C155" s="39">
        <v>1</v>
      </c>
      <c r="D155" s="17" t="s">
        <v>73</v>
      </c>
      <c r="E155" s="27"/>
      <c r="F155" s="13"/>
    </row>
    <row r="156" spans="1:8" ht="14.1" customHeight="1" thickBot="1" x14ac:dyDescent="0.3">
      <c r="A156" s="8"/>
      <c r="B156" s="28"/>
      <c r="C156" s="77"/>
      <c r="D156" s="17"/>
      <c r="E156" s="27"/>
      <c r="F156" s="13">
        <f t="shared" ref="F156" si="5">E156*C156</f>
        <v>0</v>
      </c>
    </row>
    <row r="157" spans="1:8" ht="20.100000000000001" customHeight="1" thickBot="1" x14ac:dyDescent="0.3">
      <c r="A157" s="183" t="s">
        <v>29</v>
      </c>
      <c r="B157" s="184"/>
      <c r="C157" s="184"/>
      <c r="D157" s="184"/>
      <c r="E157" s="185"/>
      <c r="F157" s="6">
        <f>SUM(F126:F156)</f>
        <v>0</v>
      </c>
    </row>
    <row r="158" spans="1:8" ht="21" customHeight="1" thickBot="1" x14ac:dyDescent="0.3">
      <c r="A158" s="198" t="s">
        <v>205</v>
      </c>
      <c r="B158" s="198"/>
      <c r="C158" s="198"/>
      <c r="D158" s="198"/>
      <c r="E158" s="198"/>
      <c r="F158" s="199"/>
      <c r="H158" s="82"/>
    </row>
    <row r="159" spans="1:8" ht="13.8" thickBot="1" x14ac:dyDescent="0.3">
      <c r="A159" s="117" t="s">
        <v>0</v>
      </c>
      <c r="B159" s="118" t="s">
        <v>149</v>
      </c>
      <c r="C159" s="119" t="s">
        <v>2</v>
      </c>
      <c r="D159" s="120" t="s">
        <v>3</v>
      </c>
      <c r="E159" s="121" t="s">
        <v>4</v>
      </c>
      <c r="F159" s="122" t="s">
        <v>5</v>
      </c>
    </row>
    <row r="160" spans="1:8" x14ac:dyDescent="0.25">
      <c r="A160" s="123">
        <v>2</v>
      </c>
      <c r="B160" s="131" t="s">
        <v>151</v>
      </c>
      <c r="C160" s="129"/>
      <c r="D160" s="17"/>
      <c r="E160" s="27"/>
      <c r="F160" s="13"/>
    </row>
    <row r="161" spans="1:6" ht="26.4" x14ac:dyDescent="0.25">
      <c r="A161" s="127"/>
      <c r="B161" s="132" t="s">
        <v>152</v>
      </c>
      <c r="C161" s="129"/>
      <c r="D161" s="17"/>
      <c r="E161" s="27"/>
      <c r="F161" s="13"/>
    </row>
    <row r="162" spans="1:6" x14ac:dyDescent="0.25">
      <c r="A162" s="127" t="s">
        <v>7</v>
      </c>
      <c r="B162" s="133" t="s">
        <v>153</v>
      </c>
      <c r="C162" s="129">
        <f>15.6*0.6</f>
        <v>9.36</v>
      </c>
      <c r="D162" s="134" t="s">
        <v>138</v>
      </c>
      <c r="E162" s="27"/>
      <c r="F162" s="13"/>
    </row>
    <row r="163" spans="1:6" x14ac:dyDescent="0.25">
      <c r="A163" s="127" t="s">
        <v>10</v>
      </c>
      <c r="B163" s="133" t="s">
        <v>154</v>
      </c>
      <c r="C163" s="129">
        <f>13.2*1.2</f>
        <v>15.839999999999998</v>
      </c>
      <c r="D163" s="134" t="s">
        <v>138</v>
      </c>
      <c r="E163" s="27"/>
      <c r="F163" s="13"/>
    </row>
    <row r="164" spans="1:6" x14ac:dyDescent="0.25">
      <c r="A164" s="127"/>
      <c r="B164" s="128"/>
      <c r="C164" s="129"/>
      <c r="D164" s="17"/>
      <c r="E164" s="27"/>
      <c r="F164" s="13"/>
    </row>
    <row r="165" spans="1:6" x14ac:dyDescent="0.25">
      <c r="A165" s="127"/>
      <c r="B165" s="135" t="s">
        <v>155</v>
      </c>
      <c r="C165" s="129"/>
      <c r="D165" s="17"/>
      <c r="E165" s="27"/>
      <c r="F165" s="13"/>
    </row>
    <row r="166" spans="1:6" ht="52.8" x14ac:dyDescent="0.25">
      <c r="A166" s="127" t="s">
        <v>13</v>
      </c>
      <c r="B166" s="136" t="s">
        <v>156</v>
      </c>
      <c r="C166" s="129">
        <f>3.6*4.2</f>
        <v>15.120000000000001</v>
      </c>
      <c r="D166" s="17" t="s">
        <v>138</v>
      </c>
      <c r="E166" s="27"/>
      <c r="F166" s="13"/>
    </row>
    <row r="167" spans="1:6" x14ac:dyDescent="0.25">
      <c r="A167" s="127"/>
      <c r="B167" s="136"/>
      <c r="C167" s="129"/>
      <c r="D167" s="17"/>
      <c r="E167" s="27"/>
      <c r="F167" s="13"/>
    </row>
    <row r="168" spans="1:6" x14ac:dyDescent="0.25">
      <c r="A168" s="127" t="s">
        <v>43</v>
      </c>
      <c r="B168" s="136" t="s">
        <v>157</v>
      </c>
      <c r="C168" s="129">
        <f>0.23*0.23*1.2*6</f>
        <v>0.38088</v>
      </c>
      <c r="D168" s="17" t="s">
        <v>140</v>
      </c>
      <c r="E168" s="27"/>
      <c r="F168" s="13"/>
    </row>
    <row r="169" spans="1:6" x14ac:dyDescent="0.25">
      <c r="A169" s="127"/>
      <c r="B169" s="128"/>
      <c r="C169" s="129"/>
      <c r="D169" s="17"/>
      <c r="E169" s="27"/>
      <c r="F169" s="13"/>
    </row>
    <row r="170" spans="1:6" ht="26.4" x14ac:dyDescent="0.25">
      <c r="A170" s="127" t="s">
        <v>16</v>
      </c>
      <c r="B170" s="137" t="s">
        <v>158</v>
      </c>
      <c r="C170" s="129">
        <f>1.2*2*0.15</f>
        <v>0.36</v>
      </c>
      <c r="D170" s="17" t="s">
        <v>140</v>
      </c>
      <c r="E170" s="27"/>
      <c r="F170" s="13"/>
    </row>
    <row r="171" spans="1:6" x14ac:dyDescent="0.25">
      <c r="A171" s="127"/>
      <c r="B171" s="128"/>
      <c r="C171" s="129"/>
      <c r="D171" s="17"/>
      <c r="E171" s="27"/>
      <c r="F171" s="13"/>
    </row>
    <row r="172" spans="1:6" x14ac:dyDescent="0.25">
      <c r="A172" s="127" t="s">
        <v>18</v>
      </c>
      <c r="B172" s="128" t="s">
        <v>159</v>
      </c>
      <c r="C172" s="129">
        <f>13.2*0.23*0.15</f>
        <v>0.45539999999999997</v>
      </c>
      <c r="D172" s="17" t="s">
        <v>140</v>
      </c>
      <c r="E172" s="27"/>
      <c r="F172" s="13"/>
    </row>
    <row r="173" spans="1:6" ht="13.8" thickBot="1" x14ac:dyDescent="0.3">
      <c r="A173" s="127"/>
      <c r="B173" s="128"/>
      <c r="C173" s="129"/>
      <c r="D173" s="17"/>
      <c r="E173" s="27"/>
      <c r="F173" s="13">
        <f t="shared" ref="F173" si="6">E173*C173</f>
        <v>0</v>
      </c>
    </row>
    <row r="174" spans="1:6" ht="13.8" thickBot="1" x14ac:dyDescent="0.3">
      <c r="A174" s="200" t="s">
        <v>150</v>
      </c>
      <c r="B174" s="201"/>
      <c r="C174" s="201"/>
      <c r="D174" s="201"/>
      <c r="E174" s="202"/>
      <c r="F174" s="130">
        <f>SUM(F162:F173)</f>
        <v>0</v>
      </c>
    </row>
    <row r="175" spans="1:6" x14ac:dyDescent="0.25">
      <c r="A175" s="123">
        <v>3</v>
      </c>
      <c r="B175" s="124" t="s">
        <v>160</v>
      </c>
      <c r="C175" s="138"/>
      <c r="D175" s="17"/>
      <c r="E175" s="27"/>
      <c r="F175" s="126"/>
    </row>
    <row r="176" spans="1:6" ht="39.6" x14ac:dyDescent="0.25">
      <c r="A176" s="127" t="s">
        <v>7</v>
      </c>
      <c r="B176" s="139" t="s">
        <v>161</v>
      </c>
      <c r="C176" s="140">
        <v>10</v>
      </c>
      <c r="D176" s="134" t="s">
        <v>162</v>
      </c>
      <c r="E176" s="51"/>
      <c r="F176" s="44"/>
    </row>
    <row r="177" spans="1:6" ht="13.8" thickBot="1" x14ac:dyDescent="0.3">
      <c r="A177" s="127"/>
      <c r="B177" s="139"/>
      <c r="C177" s="140"/>
      <c r="D177" s="134"/>
      <c r="E177" s="51"/>
      <c r="F177" s="44"/>
    </row>
    <row r="178" spans="1:6" ht="13.8" thickBot="1" x14ac:dyDescent="0.3">
      <c r="A178" s="200" t="s">
        <v>150</v>
      </c>
      <c r="B178" s="201"/>
      <c r="C178" s="201"/>
      <c r="D178" s="201"/>
      <c r="E178" s="202"/>
      <c r="F178" s="141">
        <f>SUM(F176:F177)</f>
        <v>0</v>
      </c>
    </row>
    <row r="179" spans="1:6" x14ac:dyDescent="0.25">
      <c r="A179" s="123">
        <v>4</v>
      </c>
      <c r="B179" s="142" t="s">
        <v>163</v>
      </c>
      <c r="C179" s="140"/>
      <c r="D179" s="134"/>
      <c r="E179" s="51"/>
      <c r="F179" s="44"/>
    </row>
    <row r="180" spans="1:6" x14ac:dyDescent="0.25">
      <c r="A180" s="127"/>
      <c r="B180" s="143" t="s">
        <v>164</v>
      </c>
      <c r="C180" s="140"/>
      <c r="D180" s="134"/>
      <c r="E180" s="51"/>
      <c r="F180" s="44"/>
    </row>
    <row r="181" spans="1:6" x14ac:dyDescent="0.25">
      <c r="A181" s="127" t="s">
        <v>7</v>
      </c>
      <c r="B181" s="139" t="s">
        <v>165</v>
      </c>
      <c r="C181" s="140">
        <v>18</v>
      </c>
      <c r="D181" s="134" t="s">
        <v>162</v>
      </c>
      <c r="E181" s="51"/>
      <c r="F181" s="44"/>
    </row>
    <row r="182" spans="1:6" x14ac:dyDescent="0.25">
      <c r="A182" s="127" t="s">
        <v>10</v>
      </c>
      <c r="B182" s="139" t="s">
        <v>166</v>
      </c>
      <c r="C182" s="140">
        <v>20</v>
      </c>
      <c r="D182" s="134" t="s">
        <v>162</v>
      </c>
      <c r="E182" s="51"/>
      <c r="F182" s="44"/>
    </row>
    <row r="183" spans="1:6" x14ac:dyDescent="0.25">
      <c r="A183" s="127" t="s">
        <v>13</v>
      </c>
      <c r="B183" s="139" t="s">
        <v>167</v>
      </c>
      <c r="C183" s="140">
        <v>22</v>
      </c>
      <c r="D183" s="134" t="s">
        <v>162</v>
      </c>
      <c r="E183" s="51"/>
      <c r="F183" s="44"/>
    </row>
    <row r="184" spans="1:6" x14ac:dyDescent="0.25">
      <c r="A184" s="127" t="s">
        <v>43</v>
      </c>
      <c r="B184" s="139" t="s">
        <v>168</v>
      </c>
      <c r="C184" s="140">
        <v>22</v>
      </c>
      <c r="D184" s="134" t="s">
        <v>162</v>
      </c>
      <c r="E184" s="51"/>
      <c r="F184" s="44"/>
    </row>
    <row r="185" spans="1:6" ht="26.4" x14ac:dyDescent="0.25">
      <c r="A185" s="144" t="s">
        <v>16</v>
      </c>
      <c r="B185" s="145" t="s">
        <v>169</v>
      </c>
      <c r="C185" s="146">
        <v>6</v>
      </c>
      <c r="D185" s="147" t="s">
        <v>162</v>
      </c>
      <c r="E185" s="148"/>
      <c r="F185" s="44"/>
    </row>
    <row r="186" spans="1:6" x14ac:dyDescent="0.25">
      <c r="A186" s="127"/>
      <c r="B186" s="139"/>
      <c r="C186" s="140"/>
      <c r="D186" s="134"/>
      <c r="E186" s="51"/>
      <c r="F186" s="44"/>
    </row>
    <row r="187" spans="1:6" x14ac:dyDescent="0.25">
      <c r="A187" s="127"/>
      <c r="B187" s="149" t="s">
        <v>170</v>
      </c>
      <c r="C187" s="140"/>
      <c r="D187" s="134"/>
      <c r="E187" s="51"/>
      <c r="F187" s="44"/>
    </row>
    <row r="188" spans="1:6" ht="26.4" x14ac:dyDescent="0.25">
      <c r="A188" s="127" t="s">
        <v>18</v>
      </c>
      <c r="B188" s="139" t="s">
        <v>171</v>
      </c>
      <c r="C188" s="140">
        <f>5.2*5.6</f>
        <v>29.119999999999997</v>
      </c>
      <c r="D188" s="134" t="s">
        <v>138</v>
      </c>
      <c r="E188" s="51"/>
      <c r="F188" s="44"/>
    </row>
    <row r="189" spans="1:6" x14ac:dyDescent="0.25">
      <c r="A189" s="127" t="s">
        <v>67</v>
      </c>
      <c r="B189" s="139" t="s">
        <v>172</v>
      </c>
      <c r="C189" s="140">
        <v>22</v>
      </c>
      <c r="D189" s="134" t="s">
        <v>138</v>
      </c>
      <c r="E189" s="51"/>
      <c r="F189" s="44"/>
    </row>
    <row r="190" spans="1:6" x14ac:dyDescent="0.25">
      <c r="A190" s="127"/>
      <c r="B190" s="139"/>
      <c r="C190" s="140"/>
      <c r="D190" s="134"/>
      <c r="E190" s="51"/>
      <c r="F190" s="44"/>
    </row>
    <row r="191" spans="1:6" ht="26.4" x14ac:dyDescent="0.25">
      <c r="A191" s="127" t="s">
        <v>20</v>
      </c>
      <c r="B191" s="139" t="s">
        <v>173</v>
      </c>
      <c r="C191" s="140">
        <v>1</v>
      </c>
      <c r="D191" s="134" t="s">
        <v>12</v>
      </c>
      <c r="E191" s="51"/>
      <c r="F191" s="44"/>
    </row>
    <row r="192" spans="1:6" x14ac:dyDescent="0.25">
      <c r="A192" s="127"/>
      <c r="B192" s="139"/>
      <c r="C192" s="140"/>
      <c r="D192" s="134"/>
      <c r="E192" s="51"/>
      <c r="F192" s="44"/>
    </row>
    <row r="193" spans="1:6" ht="13.8" thickBot="1" x14ac:dyDescent="0.3">
      <c r="A193" s="123" t="s">
        <v>174</v>
      </c>
      <c r="B193" s="139" t="s">
        <v>175</v>
      </c>
      <c r="C193" s="140">
        <v>15</v>
      </c>
      <c r="D193" s="134" t="s">
        <v>138</v>
      </c>
      <c r="E193" s="51"/>
      <c r="F193" s="44"/>
    </row>
    <row r="194" spans="1:6" ht="13.8" thickBot="1" x14ac:dyDescent="0.3">
      <c r="A194" s="203" t="s">
        <v>150</v>
      </c>
      <c r="B194" s="204"/>
      <c r="C194" s="204"/>
      <c r="D194" s="204"/>
      <c r="E194" s="205"/>
      <c r="F194" s="141">
        <f>SUM(F176:F193)</f>
        <v>0</v>
      </c>
    </row>
    <row r="195" spans="1:6" x14ac:dyDescent="0.25">
      <c r="A195" s="150">
        <v>5</v>
      </c>
      <c r="B195" s="142" t="s">
        <v>176</v>
      </c>
      <c r="C195" s="151"/>
      <c r="D195" s="152"/>
      <c r="E195" s="153"/>
      <c r="F195" s="154"/>
    </row>
    <row r="196" spans="1:6" x14ac:dyDescent="0.25">
      <c r="A196" s="155"/>
      <c r="B196" s="156" t="s">
        <v>177</v>
      </c>
      <c r="C196" s="151"/>
      <c r="D196" s="152"/>
      <c r="E196" s="153"/>
      <c r="F196" s="154"/>
    </row>
    <row r="197" spans="1:6" x14ac:dyDescent="0.25">
      <c r="A197" s="127" t="s">
        <v>7</v>
      </c>
      <c r="B197" s="157" t="s">
        <v>178</v>
      </c>
      <c r="C197" s="129">
        <f>C163*2</f>
        <v>31.679999999999996</v>
      </c>
      <c r="D197" s="134" t="s">
        <v>138</v>
      </c>
      <c r="E197" s="27"/>
      <c r="F197" s="13"/>
    </row>
    <row r="198" spans="1:6" x14ac:dyDescent="0.25">
      <c r="A198" s="127"/>
      <c r="B198" s="158"/>
      <c r="C198" s="125"/>
      <c r="D198" s="17"/>
      <c r="E198" s="27"/>
      <c r="F198" s="154"/>
    </row>
    <row r="199" spans="1:6" ht="52.8" x14ac:dyDescent="0.25">
      <c r="A199" s="127" t="s">
        <v>10</v>
      </c>
      <c r="B199" s="157" t="s">
        <v>179</v>
      </c>
      <c r="C199" s="129">
        <f>C197</f>
        <v>31.679999999999996</v>
      </c>
      <c r="D199" s="17" t="s">
        <v>138</v>
      </c>
      <c r="E199" s="27"/>
      <c r="F199" s="13"/>
    </row>
    <row r="200" spans="1:6" x14ac:dyDescent="0.25">
      <c r="A200" s="127"/>
      <c r="B200" s="158"/>
      <c r="C200" s="125"/>
      <c r="D200" s="17"/>
      <c r="E200" s="27"/>
      <c r="F200" s="154"/>
    </row>
    <row r="201" spans="1:6" ht="26.4" x14ac:dyDescent="0.25">
      <c r="A201" s="127" t="s">
        <v>13</v>
      </c>
      <c r="B201" s="159" t="s">
        <v>180</v>
      </c>
      <c r="C201" s="129">
        <f>5.4*4.8</f>
        <v>25.92</v>
      </c>
      <c r="D201" s="17" t="s">
        <v>138</v>
      </c>
      <c r="E201" s="27"/>
      <c r="F201" s="154"/>
    </row>
    <row r="202" spans="1:6" x14ac:dyDescent="0.25">
      <c r="A202" s="127"/>
      <c r="B202" s="158"/>
      <c r="C202" s="125"/>
      <c r="D202" s="17"/>
      <c r="E202" s="27"/>
      <c r="F202" s="154"/>
    </row>
    <row r="203" spans="1:6" ht="39.6" x14ac:dyDescent="0.25">
      <c r="A203" s="127" t="s">
        <v>43</v>
      </c>
      <c r="B203" s="159" t="s">
        <v>181</v>
      </c>
      <c r="C203" s="129">
        <f>17*0.3</f>
        <v>5.0999999999999996</v>
      </c>
      <c r="D203" s="17" t="s">
        <v>138</v>
      </c>
      <c r="E203" s="27"/>
      <c r="F203" s="154"/>
    </row>
    <row r="204" spans="1:6" ht="13.8" thickBot="1" x14ac:dyDescent="0.3">
      <c r="A204" s="127"/>
      <c r="B204" s="158"/>
      <c r="C204" s="125"/>
      <c r="D204" s="17"/>
      <c r="E204" s="27"/>
      <c r="F204" s="154">
        <f t="shared" ref="F204" si="7">E204*C204</f>
        <v>0</v>
      </c>
    </row>
    <row r="205" spans="1:6" ht="13.8" thickBot="1" x14ac:dyDescent="0.3">
      <c r="A205" s="192" t="s">
        <v>150</v>
      </c>
      <c r="B205" s="193"/>
      <c r="C205" s="193"/>
      <c r="D205" s="193"/>
      <c r="E205" s="194"/>
      <c r="F205" s="130">
        <f>SUM(F197:F204)</f>
        <v>0</v>
      </c>
    </row>
    <row r="206" spans="1:6" x14ac:dyDescent="0.25">
      <c r="A206" s="155"/>
      <c r="B206" s="160" t="s">
        <v>182</v>
      </c>
      <c r="C206" s="151"/>
      <c r="D206" s="152"/>
      <c r="E206" s="153"/>
      <c r="F206" s="154"/>
    </row>
    <row r="207" spans="1:6" x14ac:dyDescent="0.25">
      <c r="A207" s="127"/>
      <c r="B207" s="161" t="s">
        <v>183</v>
      </c>
      <c r="C207" s="140"/>
      <c r="D207" s="36"/>
      <c r="E207" s="27"/>
      <c r="F207" s="13">
        <f>F174</f>
        <v>0</v>
      </c>
    </row>
    <row r="208" spans="1:6" x14ac:dyDescent="0.25">
      <c r="A208" s="127"/>
      <c r="B208" s="161" t="s">
        <v>184</v>
      </c>
      <c r="C208" s="140"/>
      <c r="D208" s="36"/>
      <c r="E208" s="27"/>
      <c r="F208" s="13">
        <f>F178</f>
        <v>0</v>
      </c>
    </row>
    <row r="209" spans="1:6" x14ac:dyDescent="0.25">
      <c r="A209" s="127"/>
      <c r="B209" s="161" t="s">
        <v>185</v>
      </c>
      <c r="C209" s="140"/>
      <c r="D209" s="36"/>
      <c r="E209" s="27"/>
      <c r="F209" s="13">
        <f>F194</f>
        <v>0</v>
      </c>
    </row>
    <row r="210" spans="1:6" x14ac:dyDescent="0.25">
      <c r="A210" s="127"/>
      <c r="B210" s="161" t="s">
        <v>186</v>
      </c>
      <c r="C210" s="140"/>
      <c r="D210" s="36"/>
      <c r="E210" s="27"/>
      <c r="F210" s="13">
        <f>F205</f>
        <v>0</v>
      </c>
    </row>
    <row r="211" spans="1:6" ht="13.8" thickBot="1" x14ac:dyDescent="0.3">
      <c r="A211" s="127"/>
      <c r="B211" s="162"/>
      <c r="C211" s="129"/>
      <c r="D211" s="17"/>
      <c r="E211" s="27"/>
      <c r="F211" s="126"/>
    </row>
    <row r="212" spans="1:6" ht="13.8" thickBot="1" x14ac:dyDescent="0.3">
      <c r="A212" s="195"/>
      <c r="B212" s="196"/>
      <c r="C212" s="196"/>
      <c r="D212" s="196"/>
      <c r="E212" s="197"/>
      <c r="F212" s="163">
        <f>SUM(F207:F211)</f>
        <v>0</v>
      </c>
    </row>
    <row r="213" spans="1:6" x14ac:dyDescent="0.25">
      <c r="A213" s="8"/>
      <c r="B213" s="186" t="s">
        <v>100</v>
      </c>
      <c r="C213" s="187"/>
      <c r="D213" s="187"/>
      <c r="E213" s="188"/>
      <c r="F213" s="13"/>
    </row>
    <row r="214" spans="1:6" x14ac:dyDescent="0.25">
      <c r="A214" s="8"/>
      <c r="B214" s="169" t="s">
        <v>101</v>
      </c>
      <c r="C214" s="170"/>
      <c r="D214" s="170"/>
      <c r="E214" s="171"/>
      <c r="F214" s="13">
        <f>F34</f>
        <v>0</v>
      </c>
    </row>
    <row r="215" spans="1:6" x14ac:dyDescent="0.25">
      <c r="A215" s="8"/>
      <c r="B215" s="169" t="s">
        <v>120</v>
      </c>
      <c r="C215" s="170"/>
      <c r="D215" s="170"/>
      <c r="E215" s="171"/>
      <c r="F215" s="13">
        <f>F46</f>
        <v>0</v>
      </c>
    </row>
    <row r="216" spans="1:6" x14ac:dyDescent="0.25">
      <c r="A216" s="8"/>
      <c r="B216" s="169" t="s">
        <v>127</v>
      </c>
      <c r="C216" s="170"/>
      <c r="D216" s="170"/>
      <c r="E216" s="171"/>
      <c r="F216" s="13">
        <f>F63</f>
        <v>0</v>
      </c>
    </row>
    <row r="217" spans="1:6" x14ac:dyDescent="0.25">
      <c r="A217" s="8"/>
      <c r="B217" s="169" t="s">
        <v>128</v>
      </c>
      <c r="C217" s="170"/>
      <c r="D217" s="170"/>
      <c r="E217" s="171"/>
      <c r="F217" s="13">
        <f>F87</f>
        <v>0</v>
      </c>
    </row>
    <row r="218" spans="1:6" x14ac:dyDescent="0.25">
      <c r="A218" s="8"/>
      <c r="B218" s="169" t="s">
        <v>129</v>
      </c>
      <c r="C218" s="170"/>
      <c r="D218" s="170"/>
      <c r="E218" s="171"/>
      <c r="F218" s="13">
        <f>SUM(F106)</f>
        <v>0</v>
      </c>
    </row>
    <row r="219" spans="1:6" x14ac:dyDescent="0.25">
      <c r="A219" s="8"/>
      <c r="B219" s="169" t="s">
        <v>130</v>
      </c>
      <c r="C219" s="170"/>
      <c r="D219" s="170"/>
      <c r="E219" s="171"/>
      <c r="F219" s="13">
        <f>F123</f>
        <v>0</v>
      </c>
    </row>
    <row r="220" spans="1:6" x14ac:dyDescent="0.25">
      <c r="A220" s="8"/>
      <c r="B220" s="169" t="s">
        <v>131</v>
      </c>
      <c r="C220" s="170"/>
      <c r="D220" s="170"/>
      <c r="E220" s="171"/>
      <c r="F220" s="13">
        <f>F157</f>
        <v>0</v>
      </c>
    </row>
    <row r="221" spans="1:6" ht="13.8" thickBot="1" x14ac:dyDescent="0.3">
      <c r="A221" s="8"/>
      <c r="B221" s="169" t="s">
        <v>206</v>
      </c>
      <c r="C221" s="170"/>
      <c r="D221" s="170"/>
      <c r="E221" s="171"/>
      <c r="F221" s="13">
        <f>F213</f>
        <v>0</v>
      </c>
    </row>
    <row r="222" spans="1:6" ht="26.25" customHeight="1" thickBot="1" x14ac:dyDescent="0.3">
      <c r="A222" s="189" t="s">
        <v>107</v>
      </c>
      <c r="B222" s="190"/>
      <c r="C222" s="190"/>
      <c r="D222" s="190"/>
      <c r="E222" s="191"/>
      <c r="F222" s="78">
        <f>SUM(F214:F221)</f>
        <v>0</v>
      </c>
    </row>
  </sheetData>
  <mergeCells count="25">
    <mergeCell ref="A212:E212"/>
    <mergeCell ref="A158:F158"/>
    <mergeCell ref="A174:E174"/>
    <mergeCell ref="A178:E178"/>
    <mergeCell ref="A194:E194"/>
    <mergeCell ref="A205:E205"/>
    <mergeCell ref="A222:E222"/>
    <mergeCell ref="A46:E46"/>
    <mergeCell ref="A63:E63"/>
    <mergeCell ref="A87:E87"/>
    <mergeCell ref="A106:E106"/>
    <mergeCell ref="A123:E123"/>
    <mergeCell ref="A157:E157"/>
    <mergeCell ref="B221:E221"/>
    <mergeCell ref="B216:E216"/>
    <mergeCell ref="B217:E217"/>
    <mergeCell ref="B218:E218"/>
    <mergeCell ref="B219:E219"/>
    <mergeCell ref="B220:E220"/>
    <mergeCell ref="B213:E213"/>
    <mergeCell ref="B214:E214"/>
    <mergeCell ref="B215:E215"/>
    <mergeCell ref="A1:F6"/>
    <mergeCell ref="A7:F7"/>
    <mergeCell ref="A34:E3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8D9CA-88AD-49A8-B6D3-03D597FB78B0}">
  <dimension ref="A1:H222"/>
  <sheetViews>
    <sheetView topLeftCell="A212" zoomScaleNormal="100" workbookViewId="0">
      <selection activeCell="G222" sqref="G222"/>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189</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16</v>
      </c>
      <c r="D16" s="17" t="s">
        <v>12</v>
      </c>
      <c r="E16" s="12"/>
      <c r="F16" s="13"/>
    </row>
    <row r="17" spans="1:6" x14ac:dyDescent="0.25">
      <c r="A17" s="14"/>
      <c r="B17" s="21"/>
      <c r="C17" s="16"/>
      <c r="D17" s="17"/>
      <c r="E17" s="12"/>
      <c r="F17" s="13"/>
    </row>
    <row r="18" spans="1:6" ht="26.4" x14ac:dyDescent="0.25">
      <c r="A18" s="14" t="s">
        <v>18</v>
      </c>
      <c r="B18" s="21" t="s">
        <v>19</v>
      </c>
      <c r="C18" s="16">
        <v>13</v>
      </c>
      <c r="D18" s="17" t="s">
        <v>12</v>
      </c>
      <c r="E18" s="12"/>
      <c r="F18" s="13"/>
    </row>
    <row r="19" spans="1:6" x14ac:dyDescent="0.25">
      <c r="A19" s="14"/>
      <c r="B19" s="15"/>
      <c r="C19" s="16"/>
      <c r="D19" s="17"/>
      <c r="E19" s="12"/>
      <c r="F19" s="13"/>
    </row>
    <row r="20" spans="1:6" ht="26.4" x14ac:dyDescent="0.25">
      <c r="A20" s="14" t="s">
        <v>20</v>
      </c>
      <c r="B20" s="21" t="s">
        <v>21</v>
      </c>
      <c r="C20" s="16">
        <v>19</v>
      </c>
      <c r="D20" s="17" t="s">
        <v>12</v>
      </c>
      <c r="E20" s="12"/>
      <c r="F20" s="13"/>
    </row>
    <row r="21" spans="1:6" x14ac:dyDescent="0.25">
      <c r="A21" s="14"/>
      <c r="B21" s="15"/>
      <c r="C21" s="16"/>
      <c r="D21" s="17"/>
      <c r="E21" s="12"/>
      <c r="F21" s="13"/>
    </row>
    <row r="22" spans="1:6" ht="26.4" x14ac:dyDescent="0.25">
      <c r="A22" s="14" t="s">
        <v>22</v>
      </c>
      <c r="B22" s="21" t="s">
        <v>23</v>
      </c>
      <c r="C22" s="16">
        <v>19</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s="116" customFormat="1" ht="26.4" x14ac:dyDescent="0.25">
      <c r="A32" s="14" t="s">
        <v>91</v>
      </c>
      <c r="B32" s="53" t="s">
        <v>141</v>
      </c>
      <c r="C32" s="39">
        <f>1.2*2.4*0.15</f>
        <v>0.432</v>
      </c>
      <c r="D32" s="17" t="s">
        <v>140</v>
      </c>
      <c r="E32" s="12"/>
      <c r="F32" s="13"/>
    </row>
    <row r="33" spans="1:6" ht="13.8" thickBot="1" x14ac:dyDescent="0.3">
      <c r="A33" s="8"/>
      <c r="B33" s="23"/>
      <c r="C33" s="24"/>
      <c r="D33" s="17"/>
      <c r="E33" s="12"/>
      <c r="F33" s="13">
        <f t="shared" ref="F33" si="0">( E33*C33)</f>
        <v>0</v>
      </c>
    </row>
    <row r="34" spans="1:6" ht="25.5" customHeight="1" thickBot="1" x14ac:dyDescent="0.3">
      <c r="A34" s="183" t="s">
        <v>29</v>
      </c>
      <c r="B34" s="184"/>
      <c r="C34" s="184"/>
      <c r="D34" s="184"/>
      <c r="E34" s="185"/>
      <c r="F34" s="6">
        <f>SUM(F10:F33)</f>
        <v>0</v>
      </c>
    </row>
    <row r="35" spans="1:6" x14ac:dyDescent="0.25">
      <c r="A35" s="108">
        <v>2</v>
      </c>
      <c r="B35" s="106" t="s">
        <v>111</v>
      </c>
      <c r="C35" s="84"/>
      <c r="D35" s="85"/>
      <c r="E35" s="86"/>
      <c r="F35" s="86"/>
    </row>
    <row r="36" spans="1:6" x14ac:dyDescent="0.25">
      <c r="A36" s="83"/>
      <c r="B36" s="106" t="s">
        <v>112</v>
      </c>
      <c r="C36" s="84"/>
      <c r="D36" s="85"/>
      <c r="E36" s="86"/>
      <c r="F36" s="86"/>
    </row>
    <row r="37" spans="1:6" x14ac:dyDescent="0.25">
      <c r="A37" s="87" t="s">
        <v>113</v>
      </c>
      <c r="B37" s="105" t="s">
        <v>114</v>
      </c>
      <c r="C37" s="88" t="s">
        <v>115</v>
      </c>
      <c r="D37" s="89"/>
      <c r="E37" s="90"/>
      <c r="F37" s="90"/>
    </row>
    <row r="38" spans="1:6" ht="26.4" x14ac:dyDescent="0.25">
      <c r="A38" s="91"/>
      <c r="B38" s="104" t="s">
        <v>116</v>
      </c>
      <c r="C38" s="92"/>
      <c r="D38" s="93"/>
      <c r="E38" s="94"/>
      <c r="F38" s="94"/>
    </row>
    <row r="39" spans="1:6" x14ac:dyDescent="0.25">
      <c r="A39" s="91"/>
      <c r="B39" s="107" t="s">
        <v>117</v>
      </c>
      <c r="C39" s="92"/>
      <c r="D39" s="93"/>
      <c r="E39" s="94"/>
      <c r="F39" s="95"/>
    </row>
    <row r="40" spans="1:6" ht="26.4" x14ac:dyDescent="0.25">
      <c r="A40" s="91" t="s">
        <v>7</v>
      </c>
      <c r="B40" s="96" t="s">
        <v>118</v>
      </c>
      <c r="C40" s="97">
        <v>400</v>
      </c>
      <c r="D40" s="98" t="s">
        <v>119</v>
      </c>
      <c r="E40" s="99"/>
      <c r="F40" s="95"/>
    </row>
    <row r="41" spans="1:6" x14ac:dyDescent="0.25">
      <c r="A41" s="91"/>
      <c r="B41" s="100"/>
      <c r="C41" s="84"/>
      <c r="D41" s="85"/>
      <c r="E41" s="99"/>
      <c r="F41" s="95"/>
    </row>
    <row r="42" spans="1:6" ht="26.4" x14ac:dyDescent="0.25">
      <c r="A42" s="101"/>
      <c r="B42" s="104" t="s">
        <v>116</v>
      </c>
      <c r="C42" s="102"/>
      <c r="D42" s="103"/>
      <c r="E42" s="99"/>
      <c r="F42" s="95"/>
    </row>
    <row r="43" spans="1:6" x14ac:dyDescent="0.25">
      <c r="A43" s="111"/>
      <c r="B43" s="112"/>
      <c r="C43" s="102"/>
      <c r="D43" s="113"/>
      <c r="E43" s="114"/>
      <c r="F43" s="95"/>
    </row>
    <row r="44" spans="1:6" ht="26.4" x14ac:dyDescent="0.25">
      <c r="A44" s="111" t="s">
        <v>10</v>
      </c>
      <c r="B44" s="112" t="s">
        <v>125</v>
      </c>
      <c r="C44" s="102">
        <v>1</v>
      </c>
      <c r="D44" s="113" t="s">
        <v>70</v>
      </c>
      <c r="E44" s="114"/>
      <c r="F44" s="95"/>
    </row>
    <row r="45" spans="1:6" ht="13.8" thickBot="1" x14ac:dyDescent="0.3">
      <c r="A45" s="109"/>
      <c r="B45" s="109"/>
      <c r="C45" s="109"/>
      <c r="D45" s="109"/>
      <c r="E45" s="109"/>
      <c r="F45" s="110"/>
    </row>
    <row r="46" spans="1:6" ht="25.5" customHeight="1" thickBot="1" x14ac:dyDescent="0.3">
      <c r="A46" s="183" t="s">
        <v>29</v>
      </c>
      <c r="B46" s="184"/>
      <c r="C46" s="184"/>
      <c r="D46" s="184"/>
      <c r="E46" s="185"/>
      <c r="F46" s="6">
        <f>SUM(F40:F45)</f>
        <v>0</v>
      </c>
    </row>
    <row r="47" spans="1:6" x14ac:dyDescent="0.25">
      <c r="A47" s="8">
        <v>3</v>
      </c>
      <c r="B47" s="25" t="s">
        <v>30</v>
      </c>
      <c r="C47" s="16"/>
      <c r="D47" s="17"/>
      <c r="E47" s="27"/>
      <c r="F47" s="13"/>
    </row>
    <row r="48" spans="1:6" x14ac:dyDescent="0.25">
      <c r="A48" s="8"/>
      <c r="B48" s="28" t="s">
        <v>31</v>
      </c>
      <c r="C48" s="16"/>
      <c r="D48" s="17"/>
      <c r="E48" s="27"/>
      <c r="F48" s="13"/>
    </row>
    <row r="49" spans="1:6" x14ac:dyDescent="0.25">
      <c r="A49" s="8"/>
      <c r="B49" s="29" t="s">
        <v>32</v>
      </c>
      <c r="C49" s="16"/>
      <c r="D49" s="17"/>
      <c r="E49" s="27"/>
      <c r="F49" s="13"/>
    </row>
    <row r="50" spans="1:6" x14ac:dyDescent="0.25">
      <c r="A50" s="8"/>
      <c r="B50" s="29" t="s">
        <v>33</v>
      </c>
      <c r="C50" s="16"/>
      <c r="D50" s="17"/>
      <c r="E50" s="27"/>
      <c r="F50" s="13"/>
    </row>
    <row r="51" spans="1:6" x14ac:dyDescent="0.25">
      <c r="A51" s="8"/>
      <c r="B51" s="29" t="s">
        <v>34</v>
      </c>
      <c r="C51" s="16"/>
      <c r="D51" s="17"/>
      <c r="E51" s="27"/>
      <c r="F51" s="13"/>
    </row>
    <row r="52" spans="1:6" x14ac:dyDescent="0.25">
      <c r="A52" s="8"/>
      <c r="B52" s="29" t="s">
        <v>35</v>
      </c>
      <c r="C52" s="16"/>
      <c r="D52" s="17"/>
      <c r="E52" s="27"/>
      <c r="F52" s="13"/>
    </row>
    <row r="53" spans="1:6" x14ac:dyDescent="0.25">
      <c r="A53" s="8"/>
      <c r="B53" s="29" t="s">
        <v>36</v>
      </c>
      <c r="C53" s="16"/>
      <c r="D53" s="17"/>
      <c r="E53" s="27"/>
      <c r="F53" s="13"/>
    </row>
    <row r="54" spans="1:6" x14ac:dyDescent="0.25">
      <c r="A54" s="8"/>
      <c r="B54" s="29" t="s">
        <v>37</v>
      </c>
      <c r="C54" s="16"/>
      <c r="D54" s="17"/>
      <c r="E54" s="27"/>
      <c r="F54" s="13"/>
    </row>
    <row r="55" spans="1:6" x14ac:dyDescent="0.25">
      <c r="A55" s="8"/>
      <c r="B55" s="29" t="s">
        <v>38</v>
      </c>
      <c r="C55" s="16"/>
      <c r="D55" s="17"/>
      <c r="E55" s="27"/>
      <c r="F55" s="13"/>
    </row>
    <row r="56" spans="1:6" x14ac:dyDescent="0.25">
      <c r="A56" s="8"/>
      <c r="B56" s="29" t="s">
        <v>39</v>
      </c>
      <c r="C56" s="16"/>
      <c r="D56" s="17"/>
      <c r="E56" s="27"/>
      <c r="F56" s="13"/>
    </row>
    <row r="57" spans="1:6" x14ac:dyDescent="0.25">
      <c r="A57" s="8"/>
      <c r="B57" s="30"/>
      <c r="C57" s="16"/>
      <c r="D57" s="17"/>
      <c r="E57" s="27"/>
      <c r="F57" s="13"/>
    </row>
    <row r="58" spans="1:6" s="33" customFormat="1" ht="15.6" x14ac:dyDescent="0.3">
      <c r="A58" s="14" t="s">
        <v>7</v>
      </c>
      <c r="B58" s="31" t="s">
        <v>142</v>
      </c>
      <c r="C58" s="16">
        <v>450</v>
      </c>
      <c r="D58" s="32" t="s">
        <v>40</v>
      </c>
      <c r="E58" s="27"/>
      <c r="F58" s="13"/>
    </row>
    <row r="59" spans="1:6" x14ac:dyDescent="0.25">
      <c r="A59" s="14" t="s">
        <v>10</v>
      </c>
      <c r="B59" s="34" t="s">
        <v>41</v>
      </c>
      <c r="C59" s="35">
        <v>510</v>
      </c>
      <c r="D59" s="36" t="s">
        <v>26</v>
      </c>
      <c r="E59" s="27"/>
      <c r="F59" s="13"/>
    </row>
    <row r="60" spans="1:6" s="33" customFormat="1" x14ac:dyDescent="0.25">
      <c r="A60" s="14" t="s">
        <v>13</v>
      </c>
      <c r="B60" s="37" t="s">
        <v>42</v>
      </c>
      <c r="C60" s="16">
        <v>60</v>
      </c>
      <c r="D60" s="17" t="s">
        <v>12</v>
      </c>
      <c r="E60" s="27"/>
      <c r="F60" s="13"/>
    </row>
    <row r="61" spans="1:6" ht="24.6" customHeight="1" x14ac:dyDescent="0.25">
      <c r="A61" s="14" t="s">
        <v>43</v>
      </c>
      <c r="B61" s="38" t="s">
        <v>44</v>
      </c>
      <c r="C61" s="39">
        <v>500</v>
      </c>
      <c r="D61" s="40" t="s">
        <v>40</v>
      </c>
      <c r="E61" s="13"/>
      <c r="F61" s="13"/>
    </row>
    <row r="62" spans="1:6" ht="13.8" thickBot="1" x14ac:dyDescent="0.3">
      <c r="A62" s="8"/>
      <c r="C62" s="41"/>
      <c r="D62" s="36"/>
      <c r="E62" s="27"/>
      <c r="F62" s="13">
        <f t="shared" ref="F62" si="1">C62*E62</f>
        <v>0</v>
      </c>
    </row>
    <row r="63" spans="1:6" ht="25.5" customHeight="1" thickBot="1" x14ac:dyDescent="0.3">
      <c r="A63" s="183" t="s">
        <v>29</v>
      </c>
      <c r="B63" s="184"/>
      <c r="C63" s="184"/>
      <c r="D63" s="184"/>
      <c r="E63" s="185"/>
      <c r="F63" s="6">
        <f>SUM(F58:F62)</f>
        <v>0</v>
      </c>
    </row>
    <row r="64" spans="1:6" x14ac:dyDescent="0.25">
      <c r="A64" s="8">
        <v>4</v>
      </c>
      <c r="B64" s="28" t="s">
        <v>45</v>
      </c>
      <c r="C64" s="26"/>
      <c r="D64" s="17"/>
      <c r="E64" s="27"/>
      <c r="F64" s="13"/>
    </row>
    <row r="65" spans="1:6" x14ac:dyDescent="0.25">
      <c r="A65" s="8"/>
      <c r="B65" s="29" t="s">
        <v>46</v>
      </c>
      <c r="C65" s="16"/>
      <c r="D65" s="17"/>
      <c r="E65" s="27"/>
      <c r="F65" s="13"/>
    </row>
    <row r="66" spans="1:6" ht="26.4" x14ac:dyDescent="0.25">
      <c r="A66" s="14" t="s">
        <v>7</v>
      </c>
      <c r="B66" s="42" t="s">
        <v>121</v>
      </c>
      <c r="C66" s="35">
        <v>2</v>
      </c>
      <c r="D66" s="17" t="s">
        <v>12</v>
      </c>
      <c r="E66" s="43"/>
      <c r="F66" s="44"/>
    </row>
    <row r="67" spans="1:6" x14ac:dyDescent="0.25">
      <c r="A67" s="14"/>
      <c r="B67" s="45"/>
      <c r="C67" s="35"/>
      <c r="D67" s="17"/>
      <c r="E67" s="43"/>
      <c r="F67" s="44"/>
    </row>
    <row r="68" spans="1:6" ht="26.4" x14ac:dyDescent="0.25">
      <c r="A68" s="14" t="s">
        <v>10</v>
      </c>
      <c r="B68" s="42" t="s">
        <v>47</v>
      </c>
      <c r="C68" s="35">
        <v>13</v>
      </c>
      <c r="D68" s="17" t="s">
        <v>12</v>
      </c>
      <c r="E68" s="43"/>
      <c r="F68" s="44"/>
    </row>
    <row r="69" spans="1:6" x14ac:dyDescent="0.25">
      <c r="A69" s="14"/>
      <c r="B69" s="45"/>
      <c r="C69" s="35"/>
      <c r="D69" s="17"/>
      <c r="E69" s="43"/>
      <c r="F69" s="44"/>
    </row>
    <row r="70" spans="1:6" ht="26.4" x14ac:dyDescent="0.25">
      <c r="A70" s="14" t="s">
        <v>13</v>
      </c>
      <c r="B70" s="42" t="s">
        <v>48</v>
      </c>
      <c r="C70" s="35">
        <v>6</v>
      </c>
      <c r="D70" s="17" t="s">
        <v>12</v>
      </c>
      <c r="E70" s="43"/>
      <c r="F70" s="44"/>
    </row>
    <row r="71" spans="1:6" x14ac:dyDescent="0.25">
      <c r="A71" s="14"/>
      <c r="B71" s="45"/>
      <c r="C71" s="35"/>
      <c r="D71" s="17"/>
      <c r="E71" s="43"/>
      <c r="F71" s="44"/>
    </row>
    <row r="72" spans="1:6" x14ac:dyDescent="0.25">
      <c r="A72" s="8"/>
      <c r="B72" s="46" t="s">
        <v>49</v>
      </c>
      <c r="C72" s="16"/>
      <c r="D72" s="17"/>
      <c r="E72" s="47"/>
      <c r="F72" s="44"/>
    </row>
    <row r="73" spans="1:6" x14ac:dyDescent="0.25">
      <c r="A73" s="8"/>
      <c r="B73" s="29" t="s">
        <v>50</v>
      </c>
      <c r="C73" s="16"/>
      <c r="D73" s="17"/>
      <c r="E73" s="27"/>
      <c r="F73" s="44"/>
    </row>
    <row r="74" spans="1:6" x14ac:dyDescent="0.25">
      <c r="A74" s="8"/>
      <c r="B74" s="29" t="s">
        <v>51</v>
      </c>
      <c r="C74" s="16"/>
      <c r="D74" s="17"/>
      <c r="E74" s="27"/>
      <c r="F74" s="44"/>
    </row>
    <row r="75" spans="1:6" x14ac:dyDescent="0.25">
      <c r="A75" s="8"/>
      <c r="B75" s="29" t="s">
        <v>52</v>
      </c>
      <c r="C75" s="16"/>
      <c r="D75" s="17"/>
      <c r="E75" s="27"/>
      <c r="F75" s="44"/>
    </row>
    <row r="76" spans="1:6" x14ac:dyDescent="0.25">
      <c r="A76" s="8"/>
      <c r="B76" s="29" t="s">
        <v>53</v>
      </c>
      <c r="C76" s="16"/>
      <c r="D76" s="17"/>
      <c r="E76" s="27"/>
      <c r="F76" s="44"/>
    </row>
    <row r="77" spans="1:6" x14ac:dyDescent="0.25">
      <c r="A77" s="8"/>
      <c r="B77" s="29" t="s">
        <v>54</v>
      </c>
      <c r="C77" s="16"/>
      <c r="D77" s="17"/>
      <c r="E77" s="27"/>
      <c r="F77" s="44"/>
    </row>
    <row r="78" spans="1:6" x14ac:dyDescent="0.25">
      <c r="A78" s="8"/>
      <c r="B78" s="29" t="s">
        <v>55</v>
      </c>
      <c r="C78" s="16"/>
      <c r="D78" s="17"/>
      <c r="E78" s="27"/>
      <c r="F78" s="44"/>
    </row>
    <row r="79" spans="1:6" ht="26.4" x14ac:dyDescent="0.25">
      <c r="A79" s="14" t="s">
        <v>43</v>
      </c>
      <c r="B79" s="48" t="s">
        <v>56</v>
      </c>
      <c r="C79" s="16">
        <v>15</v>
      </c>
      <c r="D79" s="17" t="s">
        <v>12</v>
      </c>
      <c r="E79" s="27"/>
      <c r="F79" s="44"/>
    </row>
    <row r="80" spans="1:6" x14ac:dyDescent="0.25">
      <c r="A80" s="14"/>
      <c r="B80" s="48"/>
      <c r="C80" s="16"/>
      <c r="D80" s="17"/>
      <c r="E80" s="27"/>
      <c r="F80" s="44"/>
    </row>
    <row r="81" spans="1:8" ht="26.4" x14ac:dyDescent="0.25">
      <c r="A81" s="14" t="s">
        <v>16</v>
      </c>
      <c r="B81" s="48" t="s">
        <v>57</v>
      </c>
      <c r="C81" s="16">
        <v>6</v>
      </c>
      <c r="D81" s="17" t="s">
        <v>12</v>
      </c>
      <c r="E81" s="27"/>
      <c r="F81" s="44"/>
    </row>
    <row r="82" spans="1:8" x14ac:dyDescent="0.25">
      <c r="A82" s="14"/>
      <c r="B82" s="48"/>
      <c r="C82" s="16"/>
      <c r="D82" s="17"/>
      <c r="E82" s="27"/>
      <c r="F82" s="44"/>
    </row>
    <row r="83" spans="1:8" ht="26.4" x14ac:dyDescent="0.25">
      <c r="A83" s="14" t="s">
        <v>18</v>
      </c>
      <c r="B83" s="22" t="s">
        <v>58</v>
      </c>
      <c r="C83" s="16">
        <f>C79</f>
        <v>15</v>
      </c>
      <c r="D83" s="17" t="s">
        <v>12</v>
      </c>
      <c r="E83" s="27"/>
      <c r="F83" s="44"/>
    </row>
    <row r="84" spans="1:8" x14ac:dyDescent="0.25">
      <c r="A84" s="14"/>
      <c r="B84" s="49"/>
      <c r="C84" s="16"/>
      <c r="D84" s="17"/>
      <c r="E84" s="27"/>
      <c r="F84" s="44"/>
    </row>
    <row r="85" spans="1:8" ht="26.4" x14ac:dyDescent="0.25">
      <c r="A85" s="14" t="s">
        <v>67</v>
      </c>
      <c r="B85" s="22" t="s">
        <v>59</v>
      </c>
      <c r="C85" s="16">
        <f>C81</f>
        <v>6</v>
      </c>
      <c r="D85" s="17" t="s">
        <v>12</v>
      </c>
      <c r="E85" s="27"/>
      <c r="F85" s="44"/>
    </row>
    <row r="86" spans="1:8" ht="14.25" customHeight="1" thickBot="1" x14ac:dyDescent="0.3">
      <c r="A86" s="8"/>
      <c r="B86" s="48"/>
      <c r="C86" s="16"/>
      <c r="D86" s="17"/>
      <c r="E86" s="27"/>
      <c r="F86" s="44">
        <f t="shared" ref="F86" si="2">E86*C86</f>
        <v>0</v>
      </c>
    </row>
    <row r="87" spans="1:8" ht="21.6" customHeight="1" thickBot="1" x14ac:dyDescent="0.3">
      <c r="A87" s="183" t="s">
        <v>29</v>
      </c>
      <c r="B87" s="184"/>
      <c r="C87" s="184"/>
      <c r="D87" s="184"/>
      <c r="E87" s="185"/>
      <c r="F87" s="6">
        <f>SUM(F66:F86)</f>
        <v>0</v>
      </c>
    </row>
    <row r="88" spans="1:8" x14ac:dyDescent="0.25">
      <c r="A88" s="8">
        <v>5</v>
      </c>
      <c r="B88" s="28" t="s">
        <v>60</v>
      </c>
      <c r="C88" s="26"/>
      <c r="D88" s="17"/>
      <c r="E88" s="27"/>
      <c r="F88" s="13"/>
    </row>
    <row r="89" spans="1:8" x14ac:dyDescent="0.25">
      <c r="A89" s="8"/>
      <c r="B89" s="29" t="s">
        <v>61</v>
      </c>
      <c r="C89" s="16"/>
      <c r="D89" s="17"/>
      <c r="E89" s="27"/>
      <c r="F89" s="13"/>
    </row>
    <row r="90" spans="1:8" ht="39.9" customHeight="1" x14ac:dyDescent="0.25">
      <c r="A90" s="14" t="s">
        <v>7</v>
      </c>
      <c r="B90" s="50" t="s">
        <v>148</v>
      </c>
      <c r="C90" s="35">
        <f>826.4</f>
        <v>826.4</v>
      </c>
      <c r="D90" s="32" t="s">
        <v>40</v>
      </c>
      <c r="E90" s="51"/>
      <c r="F90" s="44"/>
    </row>
    <row r="91" spans="1:8" x14ac:dyDescent="0.25">
      <c r="A91" s="14"/>
      <c r="B91" s="30"/>
      <c r="C91" s="16"/>
      <c r="D91" s="17"/>
      <c r="E91" s="27"/>
      <c r="F91" s="44"/>
    </row>
    <row r="92" spans="1:8" ht="52.8" x14ac:dyDescent="0.25">
      <c r="A92" s="52" t="s">
        <v>10</v>
      </c>
      <c r="B92" s="53" t="s">
        <v>62</v>
      </c>
      <c r="C92" s="16">
        <f>452.4*1</f>
        <v>452.4</v>
      </c>
      <c r="D92" s="32" t="s">
        <v>40</v>
      </c>
      <c r="E92" s="27"/>
      <c r="F92" s="44"/>
      <c r="G92" s="54"/>
      <c r="H92" s="54"/>
    </row>
    <row r="93" spans="1:8" x14ac:dyDescent="0.25">
      <c r="A93" s="52"/>
      <c r="B93" s="53"/>
      <c r="C93" s="16"/>
      <c r="D93" s="32"/>
      <c r="E93" s="27"/>
      <c r="F93" s="44"/>
      <c r="G93" s="54"/>
      <c r="H93" s="54"/>
    </row>
    <row r="94" spans="1:8" ht="39.6" x14ac:dyDescent="0.25">
      <c r="A94" s="52" t="s">
        <v>13</v>
      </c>
      <c r="B94" s="53" t="s">
        <v>63</v>
      </c>
      <c r="C94" s="16">
        <f>452*2.1</f>
        <v>949.2</v>
      </c>
      <c r="D94" s="32" t="s">
        <v>40</v>
      </c>
      <c r="E94" s="27"/>
      <c r="F94" s="44"/>
      <c r="G94" s="54"/>
      <c r="H94" s="54"/>
    </row>
    <row r="95" spans="1:8" x14ac:dyDescent="0.25">
      <c r="A95" s="52"/>
      <c r="B95" s="53"/>
      <c r="C95" s="16"/>
      <c r="D95" s="32"/>
      <c r="E95" s="27"/>
      <c r="F95" s="44"/>
      <c r="G95" s="54"/>
      <c r="H95" s="54"/>
    </row>
    <row r="96" spans="1:8" ht="39.6" x14ac:dyDescent="0.25">
      <c r="A96" s="52" t="s">
        <v>43</v>
      </c>
      <c r="B96" s="53" t="s">
        <v>64</v>
      </c>
      <c r="C96" s="16">
        <f>374.4*1.4</f>
        <v>524.16</v>
      </c>
      <c r="D96" s="32" t="s">
        <v>40</v>
      </c>
      <c r="E96" s="27"/>
      <c r="F96" s="44"/>
      <c r="G96" s="54"/>
      <c r="H96" s="54"/>
    </row>
    <row r="97" spans="1:8" x14ac:dyDescent="0.25">
      <c r="A97" s="52"/>
      <c r="B97" s="53"/>
      <c r="C97" s="16"/>
      <c r="D97" s="32"/>
      <c r="E97" s="27"/>
      <c r="F97" s="44"/>
      <c r="G97" s="54"/>
      <c r="H97" s="54"/>
    </row>
    <row r="98" spans="1:8" ht="52.8" x14ac:dyDescent="0.25">
      <c r="A98" s="52" t="s">
        <v>16</v>
      </c>
      <c r="B98" s="53" t="s">
        <v>65</v>
      </c>
      <c r="C98" s="16">
        <f>374.4*1.8</f>
        <v>673.92</v>
      </c>
      <c r="D98" s="32" t="s">
        <v>40</v>
      </c>
      <c r="E98" s="27"/>
      <c r="F98" s="44"/>
      <c r="G98" s="54"/>
      <c r="H98" s="54"/>
    </row>
    <row r="99" spans="1:8" x14ac:dyDescent="0.25">
      <c r="A99" s="52"/>
      <c r="B99" s="53"/>
      <c r="C99" s="16"/>
      <c r="D99" s="32"/>
      <c r="E99" s="27"/>
      <c r="F99" s="44"/>
      <c r="G99" s="54"/>
      <c r="H99" s="54"/>
    </row>
    <row r="100" spans="1:8" ht="52.8" x14ac:dyDescent="0.25">
      <c r="A100" s="55" t="s">
        <v>18</v>
      </c>
      <c r="B100" s="56" t="s">
        <v>66</v>
      </c>
      <c r="C100" s="57">
        <v>1050</v>
      </c>
      <c r="D100" s="58" t="s">
        <v>40</v>
      </c>
      <c r="E100" s="59"/>
      <c r="F100" s="60"/>
      <c r="G100" s="54"/>
      <c r="H100" s="54"/>
    </row>
    <row r="101" spans="1:8" x14ac:dyDescent="0.25">
      <c r="A101" s="52"/>
      <c r="B101" s="53"/>
      <c r="C101" s="16"/>
      <c r="D101" s="32"/>
      <c r="E101" s="27"/>
      <c r="F101" s="44"/>
      <c r="G101" s="54"/>
      <c r="H101" s="54"/>
    </row>
    <row r="102" spans="1:8" ht="26.4" x14ac:dyDescent="0.25">
      <c r="A102" s="52" t="s">
        <v>67</v>
      </c>
      <c r="B102" s="53" t="s">
        <v>68</v>
      </c>
      <c r="C102" s="16">
        <f>66*0.3</f>
        <v>19.8</v>
      </c>
      <c r="D102" s="32" t="s">
        <v>40</v>
      </c>
      <c r="E102" s="27"/>
      <c r="F102" s="44"/>
      <c r="G102" s="54"/>
      <c r="H102" s="61"/>
    </row>
    <row r="103" spans="1:8" x14ac:dyDescent="0.25">
      <c r="A103" s="52"/>
      <c r="B103" s="53"/>
      <c r="C103" s="16"/>
      <c r="D103" s="32"/>
      <c r="E103" s="27"/>
      <c r="F103" s="44"/>
      <c r="G103" s="54"/>
      <c r="H103" s="61"/>
    </row>
    <row r="104" spans="1:8" ht="26.4" x14ac:dyDescent="0.25">
      <c r="A104" s="52" t="s">
        <v>20</v>
      </c>
      <c r="B104" s="53" t="s">
        <v>122</v>
      </c>
      <c r="C104" s="16">
        <v>1</v>
      </c>
      <c r="D104" s="32" t="s">
        <v>70</v>
      </c>
      <c r="E104" s="27"/>
      <c r="F104" s="44"/>
      <c r="G104" s="54"/>
      <c r="H104" s="61"/>
    </row>
    <row r="105" spans="1:8" ht="13.8" thickBot="1" x14ac:dyDescent="0.3">
      <c r="A105" s="52"/>
      <c r="B105" s="62"/>
      <c r="C105" s="16"/>
      <c r="D105" s="32"/>
      <c r="E105" s="27"/>
      <c r="F105" s="44">
        <f t="shared" ref="F105" si="3">E105*C105</f>
        <v>0</v>
      </c>
      <c r="G105" s="54"/>
      <c r="H105" s="54"/>
    </row>
    <row r="106" spans="1:8" ht="24.6" customHeight="1" thickBot="1" x14ac:dyDescent="0.3">
      <c r="A106" s="183" t="s">
        <v>29</v>
      </c>
      <c r="B106" s="184"/>
      <c r="C106" s="184"/>
      <c r="D106" s="184"/>
      <c r="E106" s="185"/>
      <c r="F106" s="6">
        <f>SUM(F88:F105)</f>
        <v>0</v>
      </c>
      <c r="G106" s="54"/>
      <c r="H106" s="54"/>
    </row>
    <row r="107" spans="1:8" x14ac:dyDescent="0.25">
      <c r="A107" s="63">
        <v>6</v>
      </c>
      <c r="B107" s="64" t="s">
        <v>71</v>
      </c>
      <c r="C107" s="65"/>
      <c r="D107" s="17"/>
      <c r="E107" s="27"/>
      <c r="F107" s="13"/>
      <c r="G107" s="54"/>
      <c r="H107" s="54"/>
    </row>
    <row r="108" spans="1:8" x14ac:dyDescent="0.25">
      <c r="A108" s="63"/>
      <c r="B108" s="66"/>
      <c r="C108" s="65"/>
      <c r="D108" s="17"/>
      <c r="E108" s="27"/>
      <c r="F108" s="13"/>
    </row>
    <row r="109" spans="1:8" ht="26.4" x14ac:dyDescent="0.25">
      <c r="A109" s="52" t="s">
        <v>7</v>
      </c>
      <c r="B109" s="67" t="s">
        <v>72</v>
      </c>
      <c r="C109" s="65">
        <v>1</v>
      </c>
      <c r="D109" s="17" t="s">
        <v>73</v>
      </c>
      <c r="E109" s="27"/>
      <c r="F109" s="13"/>
    </row>
    <row r="110" spans="1:8" x14ac:dyDescent="0.25">
      <c r="A110" s="52"/>
      <c r="B110" s="66"/>
      <c r="C110" s="65"/>
      <c r="D110" s="17"/>
      <c r="E110" s="27"/>
      <c r="F110" s="13"/>
    </row>
    <row r="111" spans="1:8" x14ac:dyDescent="0.25">
      <c r="A111" s="52"/>
      <c r="B111" s="64" t="s">
        <v>74</v>
      </c>
      <c r="C111" s="65"/>
      <c r="D111" s="17"/>
      <c r="E111" s="27"/>
      <c r="F111" s="13"/>
    </row>
    <row r="112" spans="1:8" x14ac:dyDescent="0.25">
      <c r="A112" s="52"/>
      <c r="B112" s="66"/>
      <c r="C112" s="65"/>
      <c r="D112" s="17"/>
      <c r="E112" s="27"/>
      <c r="F112" s="13"/>
    </row>
    <row r="113" spans="1:6" x14ac:dyDescent="0.25">
      <c r="A113" s="52" t="s">
        <v>10</v>
      </c>
      <c r="B113" s="66" t="s">
        <v>75</v>
      </c>
      <c r="C113" s="65">
        <v>35</v>
      </c>
      <c r="D113" s="17" t="s">
        <v>12</v>
      </c>
      <c r="E113" s="27"/>
      <c r="F113" s="13"/>
    </row>
    <row r="114" spans="1:6" x14ac:dyDescent="0.25">
      <c r="A114" s="52"/>
      <c r="B114" s="66"/>
      <c r="C114" s="65"/>
      <c r="D114" s="17"/>
      <c r="E114" s="27"/>
      <c r="F114" s="13"/>
    </row>
    <row r="115" spans="1:6" x14ac:dyDescent="0.25">
      <c r="A115" s="52" t="s">
        <v>13</v>
      </c>
      <c r="B115" s="66" t="s">
        <v>76</v>
      </c>
      <c r="C115" s="65">
        <v>10</v>
      </c>
      <c r="D115" s="17" t="s">
        <v>12</v>
      </c>
      <c r="E115" s="27"/>
      <c r="F115" s="13"/>
    </row>
    <row r="116" spans="1:6" x14ac:dyDescent="0.25">
      <c r="A116" s="52"/>
      <c r="B116" s="66"/>
      <c r="C116" s="65"/>
      <c r="D116" s="17"/>
      <c r="E116" s="27"/>
      <c r="F116" s="13"/>
    </row>
    <row r="117" spans="1:6" x14ac:dyDescent="0.25">
      <c r="A117" s="52" t="s">
        <v>43</v>
      </c>
      <c r="B117" s="66" t="s">
        <v>77</v>
      </c>
      <c r="C117" s="65">
        <v>10</v>
      </c>
      <c r="D117" s="17" t="s">
        <v>12</v>
      </c>
      <c r="E117" s="27"/>
      <c r="F117" s="13"/>
    </row>
    <row r="118" spans="1:6" x14ac:dyDescent="0.25">
      <c r="A118" s="52"/>
      <c r="B118" s="66"/>
      <c r="C118" s="65"/>
      <c r="D118" s="17"/>
      <c r="E118" s="27"/>
      <c r="F118" s="13"/>
    </row>
    <row r="119" spans="1:6" x14ac:dyDescent="0.25">
      <c r="A119" s="52" t="s">
        <v>16</v>
      </c>
      <c r="B119" s="66" t="s">
        <v>78</v>
      </c>
      <c r="C119" s="65">
        <v>10</v>
      </c>
      <c r="D119" s="17" t="s">
        <v>12</v>
      </c>
      <c r="E119" s="27"/>
      <c r="F119" s="13"/>
    </row>
    <row r="120" spans="1:6" x14ac:dyDescent="0.25">
      <c r="A120" s="52"/>
      <c r="B120" s="66"/>
      <c r="C120" s="65"/>
      <c r="D120" s="17"/>
      <c r="E120" s="27"/>
      <c r="F120" s="13"/>
    </row>
    <row r="121" spans="1:6" ht="17.399999999999999" customHeight="1" x14ac:dyDescent="0.25">
      <c r="A121" s="52" t="s">
        <v>18</v>
      </c>
      <c r="B121" s="66" t="s">
        <v>79</v>
      </c>
      <c r="C121" s="65">
        <v>10</v>
      </c>
      <c r="D121" s="17" t="s">
        <v>12</v>
      </c>
      <c r="E121" s="27"/>
      <c r="F121" s="13"/>
    </row>
    <row r="122" spans="1:6" ht="13.8" thickBot="1" x14ac:dyDescent="0.3">
      <c r="A122" s="63"/>
      <c r="B122" s="66"/>
      <c r="C122" s="65"/>
      <c r="D122" s="17"/>
      <c r="E122" s="27"/>
      <c r="F122" s="13">
        <f t="shared" ref="F122" si="4">E122*C122</f>
        <v>0</v>
      </c>
    </row>
    <row r="123" spans="1:6" ht="20.100000000000001" customHeight="1" thickBot="1" x14ac:dyDescent="0.3">
      <c r="A123" s="183" t="s">
        <v>29</v>
      </c>
      <c r="B123" s="184"/>
      <c r="C123" s="184"/>
      <c r="D123" s="184"/>
      <c r="E123" s="185"/>
      <c r="F123" s="6">
        <f>SUM(F109:F122)</f>
        <v>0</v>
      </c>
    </row>
    <row r="124" spans="1:6" ht="29.4" customHeight="1" x14ac:dyDescent="0.25">
      <c r="A124" s="8">
        <v>7</v>
      </c>
      <c r="B124" s="68" t="s">
        <v>80</v>
      </c>
      <c r="C124" s="69"/>
      <c r="D124" s="17"/>
      <c r="E124" s="27"/>
      <c r="F124" s="13"/>
    </row>
    <row r="125" spans="1:6" ht="14.1" customHeight="1" x14ac:dyDescent="0.25">
      <c r="A125" s="8"/>
      <c r="B125" s="28"/>
      <c r="C125" s="70"/>
      <c r="D125" s="17"/>
      <c r="E125" s="27"/>
      <c r="F125" s="13"/>
    </row>
    <row r="126" spans="1:6" ht="38.1" customHeight="1" x14ac:dyDescent="0.25">
      <c r="A126" s="14" t="s">
        <v>7</v>
      </c>
      <c r="B126" s="71" t="s">
        <v>25</v>
      </c>
      <c r="C126" s="39">
        <v>6</v>
      </c>
      <c r="D126" s="32" t="s">
        <v>26</v>
      </c>
      <c r="E126" s="27"/>
      <c r="F126" s="13"/>
    </row>
    <row r="127" spans="1:6" ht="14.1" customHeight="1" x14ac:dyDescent="0.25">
      <c r="A127" s="8"/>
      <c r="B127" s="28"/>
      <c r="C127" s="70"/>
      <c r="D127" s="17"/>
      <c r="E127" s="27"/>
      <c r="F127" s="13"/>
    </row>
    <row r="128" spans="1:6" ht="24.6" customHeight="1" x14ac:dyDescent="0.25">
      <c r="A128" s="14" t="s">
        <v>10</v>
      </c>
      <c r="B128" s="48" t="s">
        <v>126</v>
      </c>
      <c r="C128" s="39">
        <v>1</v>
      </c>
      <c r="D128" s="17" t="s">
        <v>73</v>
      </c>
      <c r="E128" s="27"/>
      <c r="F128" s="13"/>
    </row>
    <row r="129" spans="1:6" ht="14.1" customHeight="1" x14ac:dyDescent="0.25">
      <c r="A129" s="8"/>
      <c r="B129" s="28"/>
      <c r="C129" s="70"/>
      <c r="D129" s="17"/>
      <c r="E129" s="27"/>
      <c r="F129" s="13"/>
    </row>
    <row r="130" spans="1:6" ht="14.1" customHeight="1" x14ac:dyDescent="0.25">
      <c r="A130" s="14"/>
      <c r="B130" s="72" t="s">
        <v>81</v>
      </c>
      <c r="C130" s="70"/>
      <c r="D130" s="17"/>
      <c r="E130" s="27"/>
      <c r="F130" s="13"/>
    </row>
    <row r="131" spans="1:6" ht="14.1" customHeight="1" x14ac:dyDescent="0.25">
      <c r="A131" s="14" t="s">
        <v>13</v>
      </c>
      <c r="B131" s="73" t="s">
        <v>82</v>
      </c>
      <c r="C131" s="39">
        <v>0.6</v>
      </c>
      <c r="D131" s="17" t="s">
        <v>83</v>
      </c>
      <c r="E131" s="27"/>
      <c r="F131" s="13"/>
    </row>
    <row r="132" spans="1:6" ht="14.1" customHeight="1" x14ac:dyDescent="0.25">
      <c r="A132" s="14"/>
      <c r="B132" s="28"/>
      <c r="C132" s="70"/>
      <c r="D132" s="17"/>
      <c r="E132" s="27"/>
      <c r="F132" s="13"/>
    </row>
    <row r="133" spans="1:6" ht="14.1" customHeight="1" x14ac:dyDescent="0.25">
      <c r="A133" s="14" t="s">
        <v>43</v>
      </c>
      <c r="B133" s="73" t="s">
        <v>84</v>
      </c>
      <c r="C133" s="39">
        <v>0.28000000000000003</v>
      </c>
      <c r="D133" s="17" t="s">
        <v>83</v>
      </c>
      <c r="E133" s="27"/>
      <c r="F133" s="13"/>
    </row>
    <row r="134" spans="1:6" ht="14.1" customHeight="1" x14ac:dyDescent="0.25">
      <c r="A134" s="8"/>
      <c r="B134" s="28"/>
      <c r="C134" s="70"/>
      <c r="D134" s="17"/>
      <c r="E134" s="27"/>
      <c r="F134" s="13"/>
    </row>
    <row r="135" spans="1:6" ht="27" customHeight="1" x14ac:dyDescent="0.25">
      <c r="A135" s="14" t="s">
        <v>16</v>
      </c>
      <c r="B135" s="53" t="s">
        <v>85</v>
      </c>
      <c r="C135" s="39">
        <f>1.2*2.4*0.15</f>
        <v>0.432</v>
      </c>
      <c r="D135" s="17" t="s">
        <v>83</v>
      </c>
      <c r="E135" s="27"/>
      <c r="F135" s="13"/>
    </row>
    <row r="136" spans="1:6" ht="12.9" customHeight="1" x14ac:dyDescent="0.25">
      <c r="A136" s="14"/>
      <c r="B136" s="53"/>
      <c r="C136" s="39"/>
      <c r="D136" s="17"/>
      <c r="E136" s="27"/>
      <c r="F136" s="13"/>
    </row>
    <row r="137" spans="1:6" ht="26.4" x14ac:dyDescent="0.25">
      <c r="A137" s="14" t="s">
        <v>20</v>
      </c>
      <c r="B137" s="74" t="s">
        <v>86</v>
      </c>
      <c r="C137" s="39">
        <v>7</v>
      </c>
      <c r="D137" s="17" t="s">
        <v>12</v>
      </c>
      <c r="E137" s="27"/>
      <c r="F137" s="13"/>
    </row>
    <row r="138" spans="1:6" x14ac:dyDescent="0.25">
      <c r="A138" s="14"/>
      <c r="B138" s="75"/>
      <c r="C138" s="39"/>
      <c r="D138" s="17"/>
      <c r="E138" s="27"/>
      <c r="F138" s="13"/>
    </row>
    <row r="139" spans="1:6" ht="26.4" x14ac:dyDescent="0.25">
      <c r="A139" s="14" t="s">
        <v>22</v>
      </c>
      <c r="B139" s="75" t="s">
        <v>87</v>
      </c>
      <c r="C139" s="39">
        <v>6</v>
      </c>
      <c r="D139" s="17" t="s">
        <v>12</v>
      </c>
      <c r="E139" s="27"/>
      <c r="F139" s="13"/>
    </row>
    <row r="140" spans="1:6" x14ac:dyDescent="0.25">
      <c r="A140" s="14"/>
      <c r="B140" s="75"/>
      <c r="C140" s="39"/>
      <c r="D140" s="17"/>
      <c r="E140" s="27"/>
      <c r="F140" s="13"/>
    </row>
    <row r="141" spans="1:6" ht="26.4" x14ac:dyDescent="0.25">
      <c r="A141" s="14" t="s">
        <v>24</v>
      </c>
      <c r="B141" s="75" t="s">
        <v>88</v>
      </c>
      <c r="C141" s="39">
        <v>6</v>
      </c>
      <c r="D141" s="17" t="s">
        <v>12</v>
      </c>
      <c r="E141" s="27"/>
      <c r="F141" s="13"/>
    </row>
    <row r="142" spans="1:6" x14ac:dyDescent="0.25">
      <c r="A142" s="14"/>
      <c r="B142" s="75"/>
      <c r="C142" s="39"/>
      <c r="D142" s="17"/>
      <c r="E142" s="27"/>
      <c r="F142" s="13"/>
    </row>
    <row r="143" spans="1:6" ht="46.5" customHeight="1" x14ac:dyDescent="0.25">
      <c r="A143" s="14" t="s">
        <v>89</v>
      </c>
      <c r="B143" s="53" t="s">
        <v>90</v>
      </c>
      <c r="C143" s="39">
        <v>150</v>
      </c>
      <c r="D143" s="32" t="s">
        <v>40</v>
      </c>
      <c r="E143" s="27"/>
      <c r="F143" s="13"/>
    </row>
    <row r="144" spans="1:6" ht="14.1" customHeight="1" x14ac:dyDescent="0.25">
      <c r="A144" s="14"/>
      <c r="B144" s="28"/>
      <c r="C144" s="39"/>
      <c r="D144" s="17"/>
      <c r="E144" s="27"/>
      <c r="F144" s="13">
        <f t="shared" ref="F144:F156" si="5">E144*C144</f>
        <v>0</v>
      </c>
    </row>
    <row r="145" spans="1:8" ht="39.6" x14ac:dyDescent="0.25">
      <c r="A145" s="14" t="s">
        <v>91</v>
      </c>
      <c r="B145" s="53" t="s">
        <v>92</v>
      </c>
      <c r="C145" s="39">
        <v>230</v>
      </c>
      <c r="D145" s="32" t="s">
        <v>40</v>
      </c>
      <c r="E145" s="27"/>
      <c r="F145" s="13"/>
    </row>
    <row r="146" spans="1:8" ht="14.1" customHeight="1" x14ac:dyDescent="0.25">
      <c r="A146" s="8"/>
      <c r="B146" s="28"/>
      <c r="C146" s="70"/>
      <c r="D146" s="17"/>
      <c r="E146" s="27"/>
      <c r="F146" s="13"/>
    </row>
    <row r="147" spans="1:8" ht="14.1" customHeight="1" x14ac:dyDescent="0.25">
      <c r="A147" s="8"/>
      <c r="B147" s="28" t="s">
        <v>93</v>
      </c>
      <c r="C147" s="70"/>
      <c r="D147" s="17"/>
      <c r="E147" s="27"/>
      <c r="F147" s="13"/>
    </row>
    <row r="148" spans="1:8" ht="14.1" customHeight="1" x14ac:dyDescent="0.25">
      <c r="A148" s="14"/>
      <c r="B148" s="28"/>
      <c r="C148" s="70"/>
      <c r="D148" s="17"/>
      <c r="E148" s="27"/>
      <c r="F148" s="13"/>
    </row>
    <row r="149" spans="1:8" ht="26.4" x14ac:dyDescent="0.25">
      <c r="A149" s="52" t="s">
        <v>94</v>
      </c>
      <c r="B149" s="48" t="s">
        <v>95</v>
      </c>
      <c r="C149" s="39">
        <v>1</v>
      </c>
      <c r="D149" s="17" t="s">
        <v>73</v>
      </c>
      <c r="E149" s="27"/>
      <c r="F149" s="13"/>
    </row>
    <row r="150" spans="1:8" ht="14.1" customHeight="1" x14ac:dyDescent="0.25">
      <c r="A150" s="14"/>
      <c r="B150" s="28"/>
      <c r="C150" s="39"/>
      <c r="D150" s="17"/>
      <c r="E150" s="27"/>
      <c r="F150" s="13"/>
    </row>
    <row r="151" spans="1:8" ht="52.8" x14ac:dyDescent="0.25">
      <c r="A151" s="14" t="s">
        <v>96</v>
      </c>
      <c r="B151" s="48" t="s">
        <v>123</v>
      </c>
      <c r="C151" s="39">
        <v>1</v>
      </c>
      <c r="D151" s="17" t="s">
        <v>73</v>
      </c>
      <c r="E151" s="27"/>
      <c r="F151" s="13"/>
    </row>
    <row r="152" spans="1:8" ht="14.1" customHeight="1" x14ac:dyDescent="0.25">
      <c r="A152" s="14"/>
      <c r="B152" s="28"/>
      <c r="C152" s="39"/>
      <c r="D152" s="17"/>
      <c r="E152" s="27"/>
      <c r="F152" s="13"/>
    </row>
    <row r="153" spans="1:8" ht="26.4" x14ac:dyDescent="0.25">
      <c r="A153" s="14" t="s">
        <v>98</v>
      </c>
      <c r="B153" s="48" t="s">
        <v>110</v>
      </c>
      <c r="C153" s="39">
        <v>6</v>
      </c>
      <c r="D153" s="17" t="s">
        <v>12</v>
      </c>
      <c r="E153" s="27"/>
      <c r="F153" s="13"/>
    </row>
    <row r="154" spans="1:8" ht="14.1" customHeight="1" x14ac:dyDescent="0.25">
      <c r="A154" s="14"/>
      <c r="B154" s="28"/>
      <c r="C154" s="39"/>
      <c r="D154" s="17"/>
      <c r="E154" s="27"/>
      <c r="F154" s="13"/>
    </row>
    <row r="155" spans="1:8" ht="14.4" customHeight="1" x14ac:dyDescent="0.25">
      <c r="A155" s="14" t="s">
        <v>109</v>
      </c>
      <c r="B155" s="76" t="s">
        <v>99</v>
      </c>
      <c r="C155" s="39">
        <v>1</v>
      </c>
      <c r="D155" s="17" t="s">
        <v>73</v>
      </c>
      <c r="E155" s="27"/>
      <c r="F155" s="13"/>
    </row>
    <row r="156" spans="1:8" ht="14.1" customHeight="1" thickBot="1" x14ac:dyDescent="0.3">
      <c r="A156" s="8"/>
      <c r="B156" s="28"/>
      <c r="C156" s="77"/>
      <c r="D156" s="17"/>
      <c r="E156" s="27"/>
      <c r="F156" s="13">
        <f t="shared" si="5"/>
        <v>0</v>
      </c>
    </row>
    <row r="157" spans="1:8" ht="20.100000000000001" customHeight="1" thickBot="1" x14ac:dyDescent="0.3">
      <c r="A157" s="183" t="s">
        <v>29</v>
      </c>
      <c r="B157" s="184"/>
      <c r="C157" s="184"/>
      <c r="D157" s="184"/>
      <c r="E157" s="185"/>
      <c r="F157" s="6">
        <f>SUM(F126:F156)</f>
        <v>0</v>
      </c>
    </row>
    <row r="158" spans="1:8" ht="13.8" thickBot="1" x14ac:dyDescent="0.3">
      <c r="A158" s="198" t="s">
        <v>211</v>
      </c>
      <c r="B158" s="198"/>
      <c r="C158" s="198"/>
      <c r="D158" s="198"/>
      <c r="E158" s="198"/>
      <c r="F158" s="199"/>
      <c r="H158" s="82"/>
    </row>
    <row r="159" spans="1:8" ht="13.8" thickBot="1" x14ac:dyDescent="0.3">
      <c r="A159" s="117" t="s">
        <v>0</v>
      </c>
      <c r="B159" s="118" t="s">
        <v>149</v>
      </c>
      <c r="C159" s="119" t="s">
        <v>2</v>
      </c>
      <c r="D159" s="120" t="s">
        <v>3</v>
      </c>
      <c r="E159" s="121" t="s">
        <v>4</v>
      </c>
      <c r="F159" s="122" t="s">
        <v>5</v>
      </c>
    </row>
    <row r="160" spans="1:8" x14ac:dyDescent="0.25">
      <c r="A160" s="123">
        <v>2</v>
      </c>
      <c r="B160" s="131" t="s">
        <v>151</v>
      </c>
      <c r="C160" s="129"/>
      <c r="D160" s="17"/>
      <c r="E160" s="27"/>
      <c r="F160" s="13"/>
    </row>
    <row r="161" spans="1:6" ht="26.4" x14ac:dyDescent="0.25">
      <c r="A161" s="127"/>
      <c r="B161" s="132" t="s">
        <v>152</v>
      </c>
      <c r="C161" s="129"/>
      <c r="D161" s="17"/>
      <c r="E161" s="27"/>
      <c r="F161" s="13"/>
    </row>
    <row r="162" spans="1:6" x14ac:dyDescent="0.25">
      <c r="A162" s="127" t="s">
        <v>7</v>
      </c>
      <c r="B162" s="133" t="s">
        <v>153</v>
      </c>
      <c r="C162" s="129">
        <f>15.6*0.6</f>
        <v>9.36</v>
      </c>
      <c r="D162" s="134" t="s">
        <v>138</v>
      </c>
      <c r="E162" s="27"/>
      <c r="F162" s="13"/>
    </row>
    <row r="163" spans="1:6" x14ac:dyDescent="0.25">
      <c r="A163" s="127" t="s">
        <v>10</v>
      </c>
      <c r="B163" s="133" t="s">
        <v>154</v>
      </c>
      <c r="C163" s="129">
        <f>13.2*1.2</f>
        <v>15.839999999999998</v>
      </c>
      <c r="D163" s="134" t="s">
        <v>138</v>
      </c>
      <c r="E163" s="27"/>
      <c r="F163" s="13"/>
    </row>
    <row r="164" spans="1:6" x14ac:dyDescent="0.25">
      <c r="A164" s="127"/>
      <c r="B164" s="128"/>
      <c r="C164" s="129"/>
      <c r="D164" s="17"/>
      <c r="E164" s="27"/>
      <c r="F164" s="13"/>
    </row>
    <row r="165" spans="1:6" x14ac:dyDescent="0.25">
      <c r="A165" s="127"/>
      <c r="B165" s="135" t="s">
        <v>155</v>
      </c>
      <c r="C165" s="129"/>
      <c r="D165" s="17"/>
      <c r="E165" s="27"/>
      <c r="F165" s="13"/>
    </row>
    <row r="166" spans="1:6" ht="52.8" x14ac:dyDescent="0.25">
      <c r="A166" s="127" t="s">
        <v>13</v>
      </c>
      <c r="B166" s="136" t="s">
        <v>156</v>
      </c>
      <c r="C166" s="129">
        <f>3.6*4.2</f>
        <v>15.120000000000001</v>
      </c>
      <c r="D166" s="17" t="s">
        <v>138</v>
      </c>
      <c r="E166" s="27"/>
      <c r="F166" s="13"/>
    </row>
    <row r="167" spans="1:6" x14ac:dyDescent="0.25">
      <c r="A167" s="127"/>
      <c r="B167" s="136"/>
      <c r="C167" s="129"/>
      <c r="D167" s="17"/>
      <c r="E167" s="27"/>
      <c r="F167" s="13"/>
    </row>
    <row r="168" spans="1:6" x14ac:dyDescent="0.25">
      <c r="A168" s="127" t="s">
        <v>43</v>
      </c>
      <c r="B168" s="136" t="s">
        <v>157</v>
      </c>
      <c r="C168" s="129">
        <f>0.23*0.23*1.2*6</f>
        <v>0.38088</v>
      </c>
      <c r="D168" s="17" t="s">
        <v>140</v>
      </c>
      <c r="E168" s="27"/>
      <c r="F168" s="13"/>
    </row>
    <row r="169" spans="1:6" x14ac:dyDescent="0.25">
      <c r="A169" s="127"/>
      <c r="B169" s="128"/>
      <c r="C169" s="129"/>
      <c r="D169" s="17"/>
      <c r="E169" s="27"/>
      <c r="F169" s="13"/>
    </row>
    <row r="170" spans="1:6" ht="26.4" x14ac:dyDescent="0.25">
      <c r="A170" s="127" t="s">
        <v>16</v>
      </c>
      <c r="B170" s="137" t="s">
        <v>158</v>
      </c>
      <c r="C170" s="129">
        <f>1.2*2*0.15</f>
        <v>0.36</v>
      </c>
      <c r="D170" s="17" t="s">
        <v>140</v>
      </c>
      <c r="E170" s="27"/>
      <c r="F170" s="13"/>
    </row>
    <row r="171" spans="1:6" x14ac:dyDescent="0.25">
      <c r="A171" s="127"/>
      <c r="B171" s="128"/>
      <c r="C171" s="129"/>
      <c r="D171" s="17"/>
      <c r="E171" s="27"/>
      <c r="F171" s="13"/>
    </row>
    <row r="172" spans="1:6" x14ac:dyDescent="0.25">
      <c r="A172" s="127" t="s">
        <v>18</v>
      </c>
      <c r="B172" s="128" t="s">
        <v>159</v>
      </c>
      <c r="C172" s="129">
        <f>13.2*0.23*0.15</f>
        <v>0.45539999999999997</v>
      </c>
      <c r="D172" s="17" t="s">
        <v>140</v>
      </c>
      <c r="E172" s="27"/>
      <c r="F172" s="13"/>
    </row>
    <row r="173" spans="1:6" ht="13.8" thickBot="1" x14ac:dyDescent="0.3">
      <c r="A173" s="127"/>
      <c r="B173" s="128"/>
      <c r="C173" s="129"/>
      <c r="D173" s="17"/>
      <c r="E173" s="27"/>
      <c r="F173" s="13">
        <f t="shared" ref="F173" si="6">E173*C173</f>
        <v>0</v>
      </c>
    </row>
    <row r="174" spans="1:6" ht="13.8" thickBot="1" x14ac:dyDescent="0.3">
      <c r="A174" s="200" t="s">
        <v>150</v>
      </c>
      <c r="B174" s="201"/>
      <c r="C174" s="201"/>
      <c r="D174" s="201"/>
      <c r="E174" s="202"/>
      <c r="F174" s="130">
        <f>SUM(F162:F173)</f>
        <v>0</v>
      </c>
    </row>
    <row r="175" spans="1:6" x14ac:dyDescent="0.25">
      <c r="A175" s="123">
        <v>3</v>
      </c>
      <c r="B175" s="124" t="s">
        <v>160</v>
      </c>
      <c r="C175" s="138"/>
      <c r="D175" s="17"/>
      <c r="E175" s="27"/>
      <c r="F175" s="126"/>
    </row>
    <row r="176" spans="1:6" ht="39.6" x14ac:dyDescent="0.25">
      <c r="A176" s="127" t="s">
        <v>7</v>
      </c>
      <c r="B176" s="139" t="s">
        <v>161</v>
      </c>
      <c r="C176" s="140">
        <v>10</v>
      </c>
      <c r="D176" s="134" t="s">
        <v>162</v>
      </c>
      <c r="E176" s="51"/>
      <c r="F176" s="44"/>
    </row>
    <row r="177" spans="1:6" ht="13.8" thickBot="1" x14ac:dyDescent="0.3">
      <c r="A177" s="127"/>
      <c r="B177" s="139"/>
      <c r="C177" s="140"/>
      <c r="D177" s="134"/>
      <c r="E177" s="51"/>
      <c r="F177" s="44"/>
    </row>
    <row r="178" spans="1:6" ht="13.8" thickBot="1" x14ac:dyDescent="0.3">
      <c r="A178" s="200" t="s">
        <v>150</v>
      </c>
      <c r="B178" s="201"/>
      <c r="C178" s="201"/>
      <c r="D178" s="201"/>
      <c r="E178" s="202"/>
      <c r="F178" s="141">
        <f>SUM(F176:F177)</f>
        <v>0</v>
      </c>
    </row>
    <row r="179" spans="1:6" x14ac:dyDescent="0.25">
      <c r="A179" s="123">
        <v>4</v>
      </c>
      <c r="B179" s="142" t="s">
        <v>163</v>
      </c>
      <c r="C179" s="140"/>
      <c r="D179" s="134"/>
      <c r="E179" s="51"/>
      <c r="F179" s="44"/>
    </row>
    <row r="180" spans="1:6" x14ac:dyDescent="0.25">
      <c r="A180" s="127"/>
      <c r="B180" s="143" t="s">
        <v>164</v>
      </c>
      <c r="C180" s="140"/>
      <c r="D180" s="134"/>
      <c r="E180" s="51"/>
      <c r="F180" s="44"/>
    </row>
    <row r="181" spans="1:6" x14ac:dyDescent="0.25">
      <c r="A181" s="127" t="s">
        <v>7</v>
      </c>
      <c r="B181" s="139" t="s">
        <v>165</v>
      </c>
      <c r="C181" s="140">
        <v>18</v>
      </c>
      <c r="D181" s="134" t="s">
        <v>162</v>
      </c>
      <c r="E181" s="51"/>
      <c r="F181" s="44"/>
    </row>
    <row r="182" spans="1:6" x14ac:dyDescent="0.25">
      <c r="A182" s="127" t="s">
        <v>10</v>
      </c>
      <c r="B182" s="139" t="s">
        <v>166</v>
      </c>
      <c r="C182" s="140">
        <v>20</v>
      </c>
      <c r="D182" s="134" t="s">
        <v>162</v>
      </c>
      <c r="E182" s="51"/>
      <c r="F182" s="44"/>
    </row>
    <row r="183" spans="1:6" x14ac:dyDescent="0.25">
      <c r="A183" s="127" t="s">
        <v>13</v>
      </c>
      <c r="B183" s="139" t="s">
        <v>167</v>
      </c>
      <c r="C183" s="140">
        <v>22</v>
      </c>
      <c r="D183" s="134" t="s">
        <v>162</v>
      </c>
      <c r="E183" s="51"/>
      <c r="F183" s="44"/>
    </row>
    <row r="184" spans="1:6" x14ac:dyDescent="0.25">
      <c r="A184" s="127" t="s">
        <v>43</v>
      </c>
      <c r="B184" s="139" t="s">
        <v>168</v>
      </c>
      <c r="C184" s="140">
        <v>22</v>
      </c>
      <c r="D184" s="134" t="s">
        <v>162</v>
      </c>
      <c r="E184" s="51"/>
      <c r="F184" s="44"/>
    </row>
    <row r="185" spans="1:6" ht="26.4" x14ac:dyDescent="0.25">
      <c r="A185" s="144" t="s">
        <v>16</v>
      </c>
      <c r="B185" s="145" t="s">
        <v>169</v>
      </c>
      <c r="C185" s="146">
        <v>6</v>
      </c>
      <c r="D185" s="147" t="s">
        <v>162</v>
      </c>
      <c r="E185" s="148"/>
      <c r="F185" s="44"/>
    </row>
    <row r="186" spans="1:6" x14ac:dyDescent="0.25">
      <c r="A186" s="127"/>
      <c r="B186" s="139"/>
      <c r="C186" s="140"/>
      <c r="D186" s="134"/>
      <c r="E186" s="51"/>
      <c r="F186" s="44"/>
    </row>
    <row r="187" spans="1:6" x14ac:dyDescent="0.25">
      <c r="A187" s="127"/>
      <c r="B187" s="149" t="s">
        <v>170</v>
      </c>
      <c r="C187" s="140"/>
      <c r="D187" s="134"/>
      <c r="E187" s="51"/>
      <c r="F187" s="44"/>
    </row>
    <row r="188" spans="1:6" ht="26.4" x14ac:dyDescent="0.25">
      <c r="A188" s="127" t="s">
        <v>18</v>
      </c>
      <c r="B188" s="139" t="s">
        <v>171</v>
      </c>
      <c r="C188" s="140">
        <f>5.2*5.6</f>
        <v>29.119999999999997</v>
      </c>
      <c r="D188" s="134" t="s">
        <v>138</v>
      </c>
      <c r="E188" s="51"/>
      <c r="F188" s="44"/>
    </row>
    <row r="189" spans="1:6" x14ac:dyDescent="0.25">
      <c r="A189" s="127" t="s">
        <v>67</v>
      </c>
      <c r="B189" s="139" t="s">
        <v>172</v>
      </c>
      <c r="C189" s="140">
        <v>22</v>
      </c>
      <c r="D189" s="134" t="s">
        <v>138</v>
      </c>
      <c r="E189" s="51"/>
      <c r="F189" s="44"/>
    </row>
    <row r="190" spans="1:6" x14ac:dyDescent="0.25">
      <c r="A190" s="127"/>
      <c r="B190" s="139"/>
      <c r="C190" s="140"/>
      <c r="D190" s="134"/>
      <c r="E190" s="51"/>
      <c r="F190" s="44"/>
    </row>
    <row r="191" spans="1:6" ht="26.4" x14ac:dyDescent="0.25">
      <c r="A191" s="127" t="s">
        <v>20</v>
      </c>
      <c r="B191" s="139" t="s">
        <v>173</v>
      </c>
      <c r="C191" s="140">
        <v>1</v>
      </c>
      <c r="D191" s="134" t="s">
        <v>12</v>
      </c>
      <c r="E191" s="51"/>
      <c r="F191" s="44"/>
    </row>
    <row r="192" spans="1:6" x14ac:dyDescent="0.25">
      <c r="A192" s="127"/>
      <c r="B192" s="139"/>
      <c r="C192" s="140"/>
      <c r="D192" s="134"/>
      <c r="E192" s="51"/>
      <c r="F192" s="44"/>
    </row>
    <row r="193" spans="1:6" ht="13.8" thickBot="1" x14ac:dyDescent="0.3">
      <c r="A193" s="123" t="s">
        <v>174</v>
      </c>
      <c r="B193" s="139" t="s">
        <v>175</v>
      </c>
      <c r="C193" s="140">
        <v>15</v>
      </c>
      <c r="D193" s="134" t="s">
        <v>138</v>
      </c>
      <c r="E193" s="51"/>
      <c r="F193" s="44"/>
    </row>
    <row r="194" spans="1:6" ht="13.8" thickBot="1" x14ac:dyDescent="0.3">
      <c r="A194" s="203" t="s">
        <v>150</v>
      </c>
      <c r="B194" s="204"/>
      <c r="C194" s="204"/>
      <c r="D194" s="204"/>
      <c r="E194" s="205"/>
      <c r="F194" s="141">
        <f>SUM(F176:F193)</f>
        <v>0</v>
      </c>
    </row>
    <row r="195" spans="1:6" x14ac:dyDescent="0.25">
      <c r="A195" s="150">
        <v>5</v>
      </c>
      <c r="B195" s="142" t="s">
        <v>176</v>
      </c>
      <c r="C195" s="151"/>
      <c r="D195" s="152"/>
      <c r="E195" s="153"/>
      <c r="F195" s="154"/>
    </row>
    <row r="196" spans="1:6" x14ac:dyDescent="0.25">
      <c r="A196" s="155"/>
      <c r="B196" s="156" t="s">
        <v>177</v>
      </c>
      <c r="C196" s="151"/>
      <c r="D196" s="152"/>
      <c r="E196" s="153"/>
      <c r="F196" s="154"/>
    </row>
    <row r="197" spans="1:6" x14ac:dyDescent="0.25">
      <c r="A197" s="127" t="s">
        <v>7</v>
      </c>
      <c r="B197" s="157" t="s">
        <v>178</v>
      </c>
      <c r="C197" s="129">
        <f>C163*2</f>
        <v>31.679999999999996</v>
      </c>
      <c r="D197" s="134" t="s">
        <v>138</v>
      </c>
      <c r="E197" s="27"/>
      <c r="F197" s="13"/>
    </row>
    <row r="198" spans="1:6" x14ac:dyDescent="0.25">
      <c r="A198" s="127"/>
      <c r="B198" s="158"/>
      <c r="C198" s="125"/>
      <c r="D198" s="17"/>
      <c r="E198" s="27"/>
      <c r="F198" s="154"/>
    </row>
    <row r="199" spans="1:6" ht="52.8" x14ac:dyDescent="0.25">
      <c r="A199" s="127" t="s">
        <v>10</v>
      </c>
      <c r="B199" s="157" t="s">
        <v>179</v>
      </c>
      <c r="C199" s="129">
        <f>C197</f>
        <v>31.679999999999996</v>
      </c>
      <c r="D199" s="17" t="s">
        <v>138</v>
      </c>
      <c r="E199" s="27"/>
      <c r="F199" s="13"/>
    </row>
    <row r="200" spans="1:6" x14ac:dyDescent="0.25">
      <c r="A200" s="127"/>
      <c r="B200" s="158"/>
      <c r="C200" s="125"/>
      <c r="D200" s="17"/>
      <c r="E200" s="27"/>
      <c r="F200" s="154"/>
    </row>
    <row r="201" spans="1:6" ht="26.4" x14ac:dyDescent="0.25">
      <c r="A201" s="127" t="s">
        <v>13</v>
      </c>
      <c r="B201" s="159" t="s">
        <v>180</v>
      </c>
      <c r="C201" s="129">
        <f>5.4*4.8</f>
        <v>25.92</v>
      </c>
      <c r="D201" s="17" t="s">
        <v>138</v>
      </c>
      <c r="E201" s="27"/>
      <c r="F201" s="154"/>
    </row>
    <row r="202" spans="1:6" x14ac:dyDescent="0.25">
      <c r="A202" s="127"/>
      <c r="B202" s="158"/>
      <c r="C202" s="125"/>
      <c r="D202" s="17"/>
      <c r="E202" s="27"/>
      <c r="F202" s="154"/>
    </row>
    <row r="203" spans="1:6" ht="39.6" x14ac:dyDescent="0.25">
      <c r="A203" s="127" t="s">
        <v>43</v>
      </c>
      <c r="B203" s="159" t="s">
        <v>181</v>
      </c>
      <c r="C203" s="129">
        <f>17*0.3</f>
        <v>5.0999999999999996</v>
      </c>
      <c r="D203" s="17" t="s">
        <v>138</v>
      </c>
      <c r="E203" s="27"/>
      <c r="F203" s="154"/>
    </row>
    <row r="204" spans="1:6" ht="13.8" thickBot="1" x14ac:dyDescent="0.3">
      <c r="A204" s="127"/>
      <c r="B204" s="158"/>
      <c r="C204" s="125"/>
      <c r="D204" s="17"/>
      <c r="E204" s="27"/>
      <c r="F204" s="154">
        <f t="shared" ref="F204" si="7">E204*C204</f>
        <v>0</v>
      </c>
    </row>
    <row r="205" spans="1:6" ht="13.8" thickBot="1" x14ac:dyDescent="0.3">
      <c r="A205" s="192" t="s">
        <v>150</v>
      </c>
      <c r="B205" s="193"/>
      <c r="C205" s="193"/>
      <c r="D205" s="193"/>
      <c r="E205" s="194"/>
      <c r="F205" s="130">
        <f>SUM(F197:F204)</f>
        <v>0</v>
      </c>
    </row>
    <row r="206" spans="1:6" x14ac:dyDescent="0.25">
      <c r="A206" s="155"/>
      <c r="B206" s="160" t="s">
        <v>182</v>
      </c>
      <c r="C206" s="151"/>
      <c r="D206" s="152"/>
      <c r="E206" s="153"/>
      <c r="F206" s="154"/>
    </row>
    <row r="207" spans="1:6" x14ac:dyDescent="0.25">
      <c r="A207" s="127"/>
      <c r="B207" s="161" t="s">
        <v>183</v>
      </c>
      <c r="C207" s="140"/>
      <c r="D207" s="36"/>
      <c r="E207" s="27"/>
      <c r="F207" s="13">
        <f>F174</f>
        <v>0</v>
      </c>
    </row>
    <row r="208" spans="1:6" x14ac:dyDescent="0.25">
      <c r="A208" s="127"/>
      <c r="B208" s="161" t="s">
        <v>184</v>
      </c>
      <c r="C208" s="140"/>
      <c r="D208" s="36"/>
      <c r="E208" s="27"/>
      <c r="F208" s="13">
        <f>F178</f>
        <v>0</v>
      </c>
    </row>
    <row r="209" spans="1:6" x14ac:dyDescent="0.25">
      <c r="A209" s="127"/>
      <c r="B209" s="161" t="s">
        <v>185</v>
      </c>
      <c r="C209" s="140"/>
      <c r="D209" s="36"/>
      <c r="E209" s="27"/>
      <c r="F209" s="13">
        <f>F194</f>
        <v>0</v>
      </c>
    </row>
    <row r="210" spans="1:6" x14ac:dyDescent="0.25">
      <c r="A210" s="127"/>
      <c r="B210" s="161" t="s">
        <v>186</v>
      </c>
      <c r="C210" s="140"/>
      <c r="D210" s="36"/>
      <c r="E210" s="27"/>
      <c r="F210" s="13">
        <f>F205</f>
        <v>0</v>
      </c>
    </row>
    <row r="211" spans="1:6" ht="13.8" thickBot="1" x14ac:dyDescent="0.3">
      <c r="A211" s="127"/>
      <c r="B211" s="162"/>
      <c r="C211" s="129"/>
      <c r="D211" s="17"/>
      <c r="E211" s="27"/>
      <c r="F211" s="126"/>
    </row>
    <row r="212" spans="1:6" ht="13.8" thickBot="1" x14ac:dyDescent="0.3">
      <c r="A212" s="195"/>
      <c r="B212" s="196"/>
      <c r="C212" s="196"/>
      <c r="D212" s="196"/>
      <c r="E212" s="197"/>
      <c r="F212" s="163">
        <f>SUM(F207:F211)</f>
        <v>0</v>
      </c>
    </row>
    <row r="213" spans="1:6" x14ac:dyDescent="0.25">
      <c r="A213" s="8"/>
      <c r="B213" s="186" t="s">
        <v>100</v>
      </c>
      <c r="C213" s="187"/>
      <c r="D213" s="187"/>
      <c r="E213" s="188"/>
      <c r="F213" s="13"/>
    </row>
    <row r="214" spans="1:6" x14ac:dyDescent="0.25">
      <c r="A214" s="8"/>
      <c r="B214" s="169" t="s">
        <v>101</v>
      </c>
      <c r="C214" s="170"/>
      <c r="D214" s="170"/>
      <c r="E214" s="171"/>
      <c r="F214" s="13">
        <f>F44</f>
        <v>0</v>
      </c>
    </row>
    <row r="215" spans="1:6" x14ac:dyDescent="0.25">
      <c r="A215" s="8"/>
      <c r="B215" s="169" t="s">
        <v>120</v>
      </c>
      <c r="C215" s="170"/>
      <c r="D215" s="170"/>
      <c r="E215" s="171"/>
      <c r="F215" s="13">
        <f>F56</f>
        <v>0</v>
      </c>
    </row>
    <row r="216" spans="1:6" x14ac:dyDescent="0.25">
      <c r="A216" s="8"/>
      <c r="B216" s="169" t="s">
        <v>127</v>
      </c>
      <c r="C216" s="170"/>
      <c r="D216" s="170"/>
      <c r="E216" s="171"/>
      <c r="F216" s="13">
        <f>F73</f>
        <v>0</v>
      </c>
    </row>
    <row r="217" spans="1:6" x14ac:dyDescent="0.25">
      <c r="A217" s="8"/>
      <c r="B217" s="169" t="s">
        <v>128</v>
      </c>
      <c r="C217" s="170"/>
      <c r="D217" s="170"/>
      <c r="E217" s="171"/>
      <c r="F217" s="13">
        <f>F97</f>
        <v>0</v>
      </c>
    </row>
    <row r="218" spans="1:6" x14ac:dyDescent="0.25">
      <c r="A218" s="8"/>
      <c r="B218" s="169" t="s">
        <v>129</v>
      </c>
      <c r="C218" s="170"/>
      <c r="D218" s="170"/>
      <c r="E218" s="171"/>
      <c r="F218" s="13">
        <f>SUM(F116)</f>
        <v>0</v>
      </c>
    </row>
    <row r="219" spans="1:6" x14ac:dyDescent="0.25">
      <c r="A219" s="8"/>
      <c r="B219" s="169" t="s">
        <v>130</v>
      </c>
      <c r="C219" s="170"/>
      <c r="D219" s="170"/>
      <c r="E219" s="171"/>
      <c r="F219" s="13">
        <f>F133</f>
        <v>0</v>
      </c>
    </row>
    <row r="220" spans="1:6" x14ac:dyDescent="0.25">
      <c r="A220" s="8"/>
      <c r="B220" s="169" t="s">
        <v>131</v>
      </c>
      <c r="C220" s="170"/>
      <c r="D220" s="170"/>
      <c r="E220" s="171"/>
      <c r="F220" s="13">
        <f t="shared" ref="F220:F221" si="8">F134</f>
        <v>0</v>
      </c>
    </row>
    <row r="221" spans="1:6" ht="13.8" thickBot="1" x14ac:dyDescent="0.3">
      <c r="A221" s="8"/>
      <c r="B221" s="169" t="s">
        <v>206</v>
      </c>
      <c r="C221" s="170"/>
      <c r="D221" s="170"/>
      <c r="E221" s="171"/>
      <c r="F221" s="13">
        <f t="shared" si="8"/>
        <v>0</v>
      </c>
    </row>
    <row r="222" spans="1:6" ht="13.8" thickBot="1" x14ac:dyDescent="0.3">
      <c r="A222" s="189" t="s">
        <v>107</v>
      </c>
      <c r="B222" s="190"/>
      <c r="C222" s="190"/>
      <c r="D222" s="190"/>
      <c r="E222" s="191"/>
      <c r="F222" s="78">
        <f>SUM(F214:F221)</f>
        <v>0</v>
      </c>
    </row>
  </sheetData>
  <mergeCells count="25">
    <mergeCell ref="A222:E222"/>
    <mergeCell ref="B217:E217"/>
    <mergeCell ref="B218:E218"/>
    <mergeCell ref="B219:E219"/>
    <mergeCell ref="B220:E220"/>
    <mergeCell ref="B221:E221"/>
    <mergeCell ref="A212:E212"/>
    <mergeCell ref="B213:E213"/>
    <mergeCell ref="B214:E214"/>
    <mergeCell ref="B215:E215"/>
    <mergeCell ref="B216:E216"/>
    <mergeCell ref="A158:F158"/>
    <mergeCell ref="A174:E174"/>
    <mergeCell ref="A178:E178"/>
    <mergeCell ref="A194:E194"/>
    <mergeCell ref="A205:E205"/>
    <mergeCell ref="A46:E46"/>
    <mergeCell ref="A63:E63"/>
    <mergeCell ref="A87:E87"/>
    <mergeCell ref="A106:E106"/>
    <mergeCell ref="A123:E123"/>
    <mergeCell ref="A157:E157"/>
    <mergeCell ref="A1:F6"/>
    <mergeCell ref="A7:F7"/>
    <mergeCell ref="A34:E3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560FB-9325-4A8B-9F2C-452C6FBD61A5}">
  <dimension ref="A1:H221"/>
  <sheetViews>
    <sheetView topLeftCell="A209" zoomScaleNormal="100" workbookViewId="0">
      <selection activeCell="G162" sqref="G162"/>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190</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16</v>
      </c>
      <c r="D16" s="17" t="s">
        <v>12</v>
      </c>
      <c r="E16" s="12"/>
      <c r="F16" s="13"/>
    </row>
    <row r="17" spans="1:6" x14ac:dyDescent="0.25">
      <c r="A17" s="14"/>
      <c r="B17" s="21"/>
      <c r="C17" s="16"/>
      <c r="D17" s="17"/>
      <c r="E17" s="12"/>
      <c r="F17" s="13"/>
    </row>
    <row r="18" spans="1:6" ht="26.4" x14ac:dyDescent="0.25">
      <c r="A18" s="14" t="s">
        <v>18</v>
      </c>
      <c r="B18" s="21" t="s">
        <v>19</v>
      </c>
      <c r="C18" s="16">
        <v>13</v>
      </c>
      <c r="D18" s="17" t="s">
        <v>12</v>
      </c>
      <c r="E18" s="12"/>
      <c r="F18" s="13"/>
    </row>
    <row r="19" spans="1:6" x14ac:dyDescent="0.25">
      <c r="A19" s="14"/>
      <c r="B19" s="15"/>
      <c r="C19" s="16"/>
      <c r="D19" s="17"/>
      <c r="E19" s="12"/>
      <c r="F19" s="13"/>
    </row>
    <row r="20" spans="1:6" ht="26.4" x14ac:dyDescent="0.25">
      <c r="A20" s="14" t="s">
        <v>20</v>
      </c>
      <c r="B20" s="21" t="s">
        <v>21</v>
      </c>
      <c r="C20" s="16">
        <v>19</v>
      </c>
      <c r="D20" s="17" t="s">
        <v>12</v>
      </c>
      <c r="E20" s="12"/>
      <c r="F20" s="13"/>
    </row>
    <row r="21" spans="1:6" x14ac:dyDescent="0.25">
      <c r="A21" s="14"/>
      <c r="B21" s="15"/>
      <c r="C21" s="16"/>
      <c r="D21" s="17"/>
      <c r="E21" s="12"/>
      <c r="F21" s="13"/>
    </row>
    <row r="22" spans="1:6" ht="26.4" x14ac:dyDescent="0.25">
      <c r="A22" s="14" t="s">
        <v>22</v>
      </c>
      <c r="B22" s="21" t="s">
        <v>23</v>
      </c>
      <c r="C22" s="16">
        <v>19</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ht="27" thickBot="1" x14ac:dyDescent="0.3">
      <c r="A32" s="14" t="s">
        <v>91</v>
      </c>
      <c r="B32" s="53" t="s">
        <v>141</v>
      </c>
      <c r="C32" s="39">
        <f>1.2*2.4*0.15</f>
        <v>0.432</v>
      </c>
      <c r="D32" s="17" t="s">
        <v>140</v>
      </c>
      <c r="E32" s="12"/>
      <c r="F32" s="13">
        <f t="shared" ref="F32" si="0">( E32*C32)</f>
        <v>0</v>
      </c>
    </row>
    <row r="33" spans="1:6" ht="25.5" customHeight="1" thickBot="1" x14ac:dyDescent="0.3">
      <c r="A33" s="183" t="s">
        <v>29</v>
      </c>
      <c r="B33" s="184"/>
      <c r="C33" s="184"/>
      <c r="D33" s="184"/>
      <c r="E33" s="185"/>
      <c r="F33" s="6">
        <f>SUM(F10:F32)</f>
        <v>0</v>
      </c>
    </row>
    <row r="34" spans="1:6" x14ac:dyDescent="0.25">
      <c r="A34" s="108">
        <v>2</v>
      </c>
      <c r="B34" s="106" t="s">
        <v>111</v>
      </c>
      <c r="C34" s="84"/>
      <c r="D34" s="85"/>
      <c r="E34" s="86"/>
      <c r="F34" s="86"/>
    </row>
    <row r="35" spans="1:6" x14ac:dyDescent="0.25">
      <c r="A35" s="83"/>
      <c r="B35" s="106" t="s">
        <v>112</v>
      </c>
      <c r="C35" s="84"/>
      <c r="D35" s="85"/>
      <c r="E35" s="86"/>
      <c r="F35" s="86"/>
    </row>
    <row r="36" spans="1:6" x14ac:dyDescent="0.25">
      <c r="A36" s="87" t="s">
        <v>113</v>
      </c>
      <c r="B36" s="105" t="s">
        <v>114</v>
      </c>
      <c r="C36" s="88" t="s">
        <v>115</v>
      </c>
      <c r="D36" s="89"/>
      <c r="E36" s="90"/>
      <c r="F36" s="90"/>
    </row>
    <row r="37" spans="1:6" ht="26.4" x14ac:dyDescent="0.25">
      <c r="A37" s="91"/>
      <c r="B37" s="104" t="s">
        <v>116</v>
      </c>
      <c r="C37" s="92"/>
      <c r="D37" s="93"/>
      <c r="E37" s="94"/>
      <c r="F37" s="94"/>
    </row>
    <row r="38" spans="1:6" x14ac:dyDescent="0.25">
      <c r="A38" s="91"/>
      <c r="B38" s="107" t="s">
        <v>117</v>
      </c>
      <c r="C38" s="92"/>
      <c r="D38" s="93"/>
      <c r="E38" s="94"/>
      <c r="F38" s="95"/>
    </row>
    <row r="39" spans="1:6" ht="26.4" x14ac:dyDescent="0.25">
      <c r="A39" s="91" t="s">
        <v>7</v>
      </c>
      <c r="B39" s="96" t="s">
        <v>118</v>
      </c>
      <c r="C39" s="97">
        <v>350</v>
      </c>
      <c r="D39" s="98" t="s">
        <v>119</v>
      </c>
      <c r="E39" s="99"/>
      <c r="F39" s="95"/>
    </row>
    <row r="40" spans="1:6" x14ac:dyDescent="0.25">
      <c r="A40" s="91"/>
      <c r="B40" s="100"/>
      <c r="C40" s="84"/>
      <c r="D40" s="85"/>
      <c r="E40" s="99"/>
      <c r="F40" s="95"/>
    </row>
    <row r="41" spans="1:6" ht="26.4" x14ac:dyDescent="0.25">
      <c r="A41" s="101"/>
      <c r="B41" s="104" t="s">
        <v>116</v>
      </c>
      <c r="C41" s="102"/>
      <c r="D41" s="103"/>
      <c r="E41" s="99"/>
      <c r="F41" s="95"/>
    </row>
    <row r="42" spans="1:6" x14ac:dyDescent="0.25">
      <c r="A42" s="111"/>
      <c r="B42" s="112"/>
      <c r="C42" s="102"/>
      <c r="D42" s="113"/>
      <c r="E42" s="114"/>
      <c r="F42" s="95"/>
    </row>
    <row r="43" spans="1:6" ht="26.4" x14ac:dyDescent="0.25">
      <c r="A43" s="111" t="s">
        <v>10</v>
      </c>
      <c r="B43" s="112" t="s">
        <v>125</v>
      </c>
      <c r="C43" s="102">
        <v>1</v>
      </c>
      <c r="D43" s="113" t="s">
        <v>70</v>
      </c>
      <c r="E43" s="114"/>
      <c r="F43" s="95"/>
    </row>
    <row r="44" spans="1:6" ht="13.8" thickBot="1" x14ac:dyDescent="0.3">
      <c r="A44" s="109"/>
      <c r="B44" s="109"/>
      <c r="C44" s="109"/>
      <c r="D44" s="109"/>
      <c r="E44" s="109"/>
      <c r="F44" s="110"/>
    </row>
    <row r="45" spans="1:6" ht="25.5" customHeight="1" thickBot="1" x14ac:dyDescent="0.3">
      <c r="A45" s="183" t="s">
        <v>29</v>
      </c>
      <c r="B45" s="184"/>
      <c r="C45" s="184"/>
      <c r="D45" s="184"/>
      <c r="E45" s="185"/>
      <c r="F45" s="6">
        <f>SUM(F39:F44)</f>
        <v>0</v>
      </c>
    </row>
    <row r="46" spans="1:6" x14ac:dyDescent="0.25">
      <c r="A46" s="8">
        <v>3</v>
      </c>
      <c r="B46" s="25" t="s">
        <v>30</v>
      </c>
      <c r="C46" s="16"/>
      <c r="D46" s="17"/>
      <c r="E46" s="27"/>
      <c r="F46" s="13"/>
    </row>
    <row r="47" spans="1:6" x14ac:dyDescent="0.25">
      <c r="A47" s="8"/>
      <c r="B47" s="28" t="s">
        <v>31</v>
      </c>
      <c r="C47" s="16"/>
      <c r="D47" s="17"/>
      <c r="E47" s="27"/>
      <c r="F47" s="13"/>
    </row>
    <row r="48" spans="1:6" x14ac:dyDescent="0.25">
      <c r="A48" s="8"/>
      <c r="B48" s="29" t="s">
        <v>32</v>
      </c>
      <c r="C48" s="16"/>
      <c r="D48" s="17"/>
      <c r="E48" s="27"/>
      <c r="F48" s="13"/>
    </row>
    <row r="49" spans="1:6" x14ac:dyDescent="0.25">
      <c r="A49" s="8"/>
      <c r="B49" s="29" t="s">
        <v>33</v>
      </c>
      <c r="C49" s="16"/>
      <c r="D49" s="17"/>
      <c r="E49" s="27"/>
      <c r="F49" s="13"/>
    </row>
    <row r="50" spans="1:6" x14ac:dyDescent="0.25">
      <c r="A50" s="8"/>
      <c r="B50" s="29" t="s">
        <v>34</v>
      </c>
      <c r="C50" s="16"/>
      <c r="D50" s="17"/>
      <c r="E50" s="27"/>
      <c r="F50" s="13"/>
    </row>
    <row r="51" spans="1:6" x14ac:dyDescent="0.25">
      <c r="A51" s="8"/>
      <c r="B51" s="29" t="s">
        <v>35</v>
      </c>
      <c r="C51" s="16"/>
      <c r="D51" s="17"/>
      <c r="E51" s="27"/>
      <c r="F51" s="13"/>
    </row>
    <row r="52" spans="1:6" x14ac:dyDescent="0.25">
      <c r="A52" s="8"/>
      <c r="B52" s="29" t="s">
        <v>36</v>
      </c>
      <c r="C52" s="16"/>
      <c r="D52" s="17"/>
      <c r="E52" s="27"/>
      <c r="F52" s="13"/>
    </row>
    <row r="53" spans="1:6" x14ac:dyDescent="0.25">
      <c r="A53" s="8"/>
      <c r="B53" s="29" t="s">
        <v>37</v>
      </c>
      <c r="C53" s="16"/>
      <c r="D53" s="17"/>
      <c r="E53" s="27"/>
      <c r="F53" s="13"/>
    </row>
    <row r="54" spans="1:6" x14ac:dyDescent="0.25">
      <c r="A54" s="8"/>
      <c r="B54" s="29" t="s">
        <v>38</v>
      </c>
      <c r="C54" s="16"/>
      <c r="D54" s="17"/>
      <c r="E54" s="27"/>
      <c r="F54" s="13"/>
    </row>
    <row r="55" spans="1:6" x14ac:dyDescent="0.25">
      <c r="A55" s="8"/>
      <c r="B55" s="29" t="s">
        <v>39</v>
      </c>
      <c r="C55" s="16"/>
      <c r="D55" s="17"/>
      <c r="E55" s="27"/>
      <c r="F55" s="13"/>
    </row>
    <row r="56" spans="1:6" x14ac:dyDescent="0.25">
      <c r="A56" s="8"/>
      <c r="B56" s="30"/>
      <c r="C56" s="16"/>
      <c r="D56" s="17"/>
      <c r="E56" s="27"/>
      <c r="F56" s="13"/>
    </row>
    <row r="57" spans="1:6" s="33" customFormat="1" ht="15.6" x14ac:dyDescent="0.3">
      <c r="A57" s="14" t="s">
        <v>7</v>
      </c>
      <c r="B57" s="31" t="s">
        <v>142</v>
      </c>
      <c r="C57" s="16">
        <v>450</v>
      </c>
      <c r="D57" s="32" t="s">
        <v>40</v>
      </c>
      <c r="E57" s="27"/>
      <c r="F57" s="13"/>
    </row>
    <row r="58" spans="1:6" x14ac:dyDescent="0.25">
      <c r="A58" s="14" t="s">
        <v>10</v>
      </c>
      <c r="B58" s="34" t="s">
        <v>41</v>
      </c>
      <c r="C58" s="35">
        <v>510</v>
      </c>
      <c r="D58" s="36" t="s">
        <v>26</v>
      </c>
      <c r="E58" s="27"/>
      <c r="F58" s="13"/>
    </row>
    <row r="59" spans="1:6" s="33" customFormat="1" x14ac:dyDescent="0.25">
      <c r="A59" s="14" t="s">
        <v>13</v>
      </c>
      <c r="B59" s="37" t="s">
        <v>42</v>
      </c>
      <c r="C59" s="16">
        <v>60</v>
      </c>
      <c r="D59" s="17" t="s">
        <v>12</v>
      </c>
      <c r="E59" s="27"/>
      <c r="F59" s="13"/>
    </row>
    <row r="60" spans="1:6" ht="24.6" customHeight="1" x14ac:dyDescent="0.25">
      <c r="A60" s="14" t="s">
        <v>43</v>
      </c>
      <c r="B60" s="38" t="s">
        <v>44</v>
      </c>
      <c r="C60" s="39">
        <v>980</v>
      </c>
      <c r="D60" s="40" t="s">
        <v>40</v>
      </c>
      <c r="E60" s="13"/>
      <c r="F60" s="13"/>
    </row>
    <row r="61" spans="1:6" ht="13.8" thickBot="1" x14ac:dyDescent="0.3">
      <c r="A61" s="8"/>
      <c r="C61" s="41"/>
      <c r="D61" s="36"/>
      <c r="E61" s="27"/>
      <c r="F61" s="13">
        <f t="shared" ref="F61" si="1">C61*E61</f>
        <v>0</v>
      </c>
    </row>
    <row r="62" spans="1:6" ht="25.5" customHeight="1" thickBot="1" x14ac:dyDescent="0.3">
      <c r="A62" s="183" t="s">
        <v>29</v>
      </c>
      <c r="B62" s="184"/>
      <c r="C62" s="184"/>
      <c r="D62" s="184"/>
      <c r="E62" s="185"/>
      <c r="F62" s="6">
        <f>SUM(F57:F61)</f>
        <v>0</v>
      </c>
    </row>
    <row r="63" spans="1:6" x14ac:dyDescent="0.25">
      <c r="A63" s="8">
        <v>4</v>
      </c>
      <c r="B63" s="28" t="s">
        <v>45</v>
      </c>
      <c r="C63" s="26"/>
      <c r="D63" s="17"/>
      <c r="E63" s="27"/>
      <c r="F63" s="13"/>
    </row>
    <row r="64" spans="1:6" x14ac:dyDescent="0.25">
      <c r="A64" s="8"/>
      <c r="B64" s="29" t="s">
        <v>46</v>
      </c>
      <c r="C64" s="16"/>
      <c r="D64" s="17"/>
      <c r="E64" s="27"/>
      <c r="F64" s="13"/>
    </row>
    <row r="65" spans="1:6" ht="26.4" x14ac:dyDescent="0.25">
      <c r="A65" s="14" t="s">
        <v>7</v>
      </c>
      <c r="B65" s="42" t="s">
        <v>121</v>
      </c>
      <c r="C65" s="35">
        <v>2</v>
      </c>
      <c r="D65" s="17" t="s">
        <v>12</v>
      </c>
      <c r="E65" s="43"/>
      <c r="F65" s="44"/>
    </row>
    <row r="66" spans="1:6" x14ac:dyDescent="0.25">
      <c r="A66" s="14"/>
      <c r="B66" s="45"/>
      <c r="C66" s="35"/>
      <c r="D66" s="17"/>
      <c r="E66" s="43"/>
      <c r="F66" s="44"/>
    </row>
    <row r="67" spans="1:6" ht="26.4" x14ac:dyDescent="0.25">
      <c r="A67" s="14" t="s">
        <v>10</v>
      </c>
      <c r="B67" s="42" t="s">
        <v>47</v>
      </c>
      <c r="C67" s="35">
        <v>13</v>
      </c>
      <c r="D67" s="17" t="s">
        <v>12</v>
      </c>
      <c r="E67" s="43"/>
      <c r="F67" s="44"/>
    </row>
    <row r="68" spans="1:6" x14ac:dyDescent="0.25">
      <c r="A68" s="14"/>
      <c r="B68" s="45"/>
      <c r="C68" s="35"/>
      <c r="D68" s="17"/>
      <c r="E68" s="43"/>
      <c r="F68" s="44"/>
    </row>
    <row r="69" spans="1:6" ht="26.4" x14ac:dyDescent="0.25">
      <c r="A69" s="14" t="s">
        <v>13</v>
      </c>
      <c r="B69" s="42" t="s">
        <v>48</v>
      </c>
      <c r="C69" s="35">
        <v>6</v>
      </c>
      <c r="D69" s="17" t="s">
        <v>12</v>
      </c>
      <c r="E69" s="43"/>
      <c r="F69" s="44"/>
    </row>
    <row r="70" spans="1:6" x14ac:dyDescent="0.25">
      <c r="A70" s="14"/>
      <c r="B70" s="45"/>
      <c r="C70" s="35"/>
      <c r="D70" s="17"/>
      <c r="E70" s="43"/>
      <c r="F70" s="44"/>
    </row>
    <row r="71" spans="1:6" x14ac:dyDescent="0.25">
      <c r="A71" s="8"/>
      <c r="B71" s="46" t="s">
        <v>49</v>
      </c>
      <c r="C71" s="16"/>
      <c r="D71" s="17"/>
      <c r="E71" s="47"/>
      <c r="F71" s="44"/>
    </row>
    <row r="72" spans="1:6" x14ac:dyDescent="0.25">
      <c r="A72" s="8"/>
      <c r="B72" s="29" t="s">
        <v>50</v>
      </c>
      <c r="C72" s="16"/>
      <c r="D72" s="17"/>
      <c r="E72" s="27"/>
      <c r="F72" s="44"/>
    </row>
    <row r="73" spans="1:6" x14ac:dyDescent="0.25">
      <c r="A73" s="8"/>
      <c r="B73" s="29" t="s">
        <v>51</v>
      </c>
      <c r="C73" s="16"/>
      <c r="D73" s="17"/>
      <c r="E73" s="27"/>
      <c r="F73" s="44"/>
    </row>
    <row r="74" spans="1:6" x14ac:dyDescent="0.25">
      <c r="A74" s="8"/>
      <c r="B74" s="29" t="s">
        <v>52</v>
      </c>
      <c r="C74" s="16"/>
      <c r="D74" s="17"/>
      <c r="E74" s="27"/>
      <c r="F74" s="44"/>
    </row>
    <row r="75" spans="1:6" x14ac:dyDescent="0.25">
      <c r="A75" s="8"/>
      <c r="B75" s="29" t="s">
        <v>53</v>
      </c>
      <c r="C75" s="16"/>
      <c r="D75" s="17"/>
      <c r="E75" s="27"/>
      <c r="F75" s="44"/>
    </row>
    <row r="76" spans="1:6" x14ac:dyDescent="0.25">
      <c r="A76" s="8"/>
      <c r="B76" s="29" t="s">
        <v>54</v>
      </c>
      <c r="C76" s="16"/>
      <c r="D76" s="17"/>
      <c r="E76" s="27"/>
      <c r="F76" s="44"/>
    </row>
    <row r="77" spans="1:6" x14ac:dyDescent="0.25">
      <c r="A77" s="8"/>
      <c r="B77" s="29" t="s">
        <v>55</v>
      </c>
      <c r="C77" s="16"/>
      <c r="D77" s="17"/>
      <c r="E77" s="27"/>
      <c r="F77" s="44"/>
    </row>
    <row r="78" spans="1:6" ht="26.4" x14ac:dyDescent="0.25">
      <c r="A78" s="14" t="s">
        <v>43</v>
      </c>
      <c r="B78" s="48" t="s">
        <v>56</v>
      </c>
      <c r="C78" s="16">
        <v>15</v>
      </c>
      <c r="D78" s="17" t="s">
        <v>12</v>
      </c>
      <c r="E78" s="27"/>
      <c r="F78" s="44"/>
    </row>
    <row r="79" spans="1:6" x14ac:dyDescent="0.25">
      <c r="A79" s="14"/>
      <c r="B79" s="48"/>
      <c r="C79" s="16"/>
      <c r="D79" s="17"/>
      <c r="E79" s="27"/>
      <c r="F79" s="44"/>
    </row>
    <row r="80" spans="1:6" ht="26.4" x14ac:dyDescent="0.25">
      <c r="A80" s="14" t="s">
        <v>16</v>
      </c>
      <c r="B80" s="48" t="s">
        <v>57</v>
      </c>
      <c r="C80" s="16">
        <v>6</v>
      </c>
      <c r="D80" s="17" t="s">
        <v>12</v>
      </c>
      <c r="E80" s="27"/>
      <c r="F80" s="44"/>
    </row>
    <row r="81" spans="1:8" x14ac:dyDescent="0.25">
      <c r="A81" s="14"/>
      <c r="B81" s="48"/>
      <c r="C81" s="16"/>
      <c r="D81" s="17"/>
      <c r="E81" s="27"/>
      <c r="F81" s="44"/>
    </row>
    <row r="82" spans="1:8" ht="26.4" x14ac:dyDescent="0.25">
      <c r="A82" s="14" t="s">
        <v>18</v>
      </c>
      <c r="B82" s="22" t="s">
        <v>58</v>
      </c>
      <c r="C82" s="16">
        <f>C78</f>
        <v>15</v>
      </c>
      <c r="D82" s="17" t="s">
        <v>12</v>
      </c>
      <c r="E82" s="27"/>
      <c r="F82" s="44"/>
    </row>
    <row r="83" spans="1:8" x14ac:dyDescent="0.25">
      <c r="A83" s="14"/>
      <c r="B83" s="49"/>
      <c r="C83" s="16"/>
      <c r="D83" s="17"/>
      <c r="E83" s="27"/>
      <c r="F83" s="44"/>
    </row>
    <row r="84" spans="1:8" ht="26.4" x14ac:dyDescent="0.25">
      <c r="A84" s="14" t="s">
        <v>67</v>
      </c>
      <c r="B84" s="22" t="s">
        <v>59</v>
      </c>
      <c r="C84" s="16">
        <f>C80</f>
        <v>6</v>
      </c>
      <c r="D84" s="17" t="s">
        <v>12</v>
      </c>
      <c r="E84" s="27"/>
      <c r="F84" s="44"/>
    </row>
    <row r="85" spans="1:8" ht="14.25" customHeight="1" thickBot="1" x14ac:dyDescent="0.3">
      <c r="A85" s="8"/>
      <c r="B85" s="48"/>
      <c r="C85" s="16"/>
      <c r="D85" s="17"/>
      <c r="E85" s="27"/>
      <c r="F85" s="44">
        <f t="shared" ref="F85" si="2">E85*C85</f>
        <v>0</v>
      </c>
    </row>
    <row r="86" spans="1:8" ht="21.6" customHeight="1" thickBot="1" x14ac:dyDescent="0.3">
      <c r="A86" s="183" t="s">
        <v>29</v>
      </c>
      <c r="B86" s="184"/>
      <c r="C86" s="184"/>
      <c r="D86" s="184"/>
      <c r="E86" s="185"/>
      <c r="F86" s="6">
        <f>SUM(F65:F85)</f>
        <v>0</v>
      </c>
    </row>
    <row r="87" spans="1:8" x14ac:dyDescent="0.25">
      <c r="A87" s="8">
        <v>5</v>
      </c>
      <c r="B87" s="28" t="s">
        <v>60</v>
      </c>
      <c r="C87" s="26"/>
      <c r="D87" s="17"/>
      <c r="E87" s="27"/>
      <c r="F87" s="13"/>
    </row>
    <row r="88" spans="1:8" x14ac:dyDescent="0.25">
      <c r="A88" s="8"/>
      <c r="B88" s="29" t="s">
        <v>61</v>
      </c>
      <c r="C88" s="16"/>
      <c r="D88" s="17"/>
      <c r="E88" s="27"/>
      <c r="F88" s="13"/>
    </row>
    <row r="89" spans="1:8" ht="39.9" customHeight="1" x14ac:dyDescent="0.25">
      <c r="A89" s="14" t="s">
        <v>7</v>
      </c>
      <c r="B89" s="50" t="s">
        <v>148</v>
      </c>
      <c r="C89" s="35">
        <f>826.4</f>
        <v>826.4</v>
      </c>
      <c r="D89" s="32" t="s">
        <v>40</v>
      </c>
      <c r="E89" s="51"/>
      <c r="F89" s="44"/>
    </row>
    <row r="90" spans="1:8" x14ac:dyDescent="0.25">
      <c r="A90" s="14"/>
      <c r="B90" s="30"/>
      <c r="C90" s="16"/>
      <c r="D90" s="17"/>
      <c r="E90" s="27"/>
      <c r="F90" s="44"/>
    </row>
    <row r="91" spans="1:8" ht="52.8" x14ac:dyDescent="0.25">
      <c r="A91" s="52" t="s">
        <v>10</v>
      </c>
      <c r="B91" s="53" t="s">
        <v>62</v>
      </c>
      <c r="C91" s="16">
        <f>452.4*1</f>
        <v>452.4</v>
      </c>
      <c r="D91" s="32" t="s">
        <v>40</v>
      </c>
      <c r="E91" s="27"/>
      <c r="F91" s="44"/>
      <c r="G91" s="54"/>
      <c r="H91" s="54"/>
    </row>
    <row r="92" spans="1:8" x14ac:dyDescent="0.25">
      <c r="A92" s="52"/>
      <c r="B92" s="53"/>
      <c r="C92" s="16"/>
      <c r="D92" s="32"/>
      <c r="E92" s="27"/>
      <c r="F92" s="44"/>
      <c r="G92" s="54"/>
      <c r="H92" s="54"/>
    </row>
    <row r="93" spans="1:8" ht="39.6" x14ac:dyDescent="0.25">
      <c r="A93" s="52" t="s">
        <v>13</v>
      </c>
      <c r="B93" s="53" t="s">
        <v>63</v>
      </c>
      <c r="C93" s="16">
        <f>452*2.1</f>
        <v>949.2</v>
      </c>
      <c r="D93" s="32" t="s">
        <v>40</v>
      </c>
      <c r="E93" s="27"/>
      <c r="F93" s="44"/>
      <c r="G93" s="54"/>
      <c r="H93" s="54"/>
    </row>
    <row r="94" spans="1:8" x14ac:dyDescent="0.25">
      <c r="A94" s="52"/>
      <c r="B94" s="53"/>
      <c r="C94" s="16"/>
      <c r="D94" s="32"/>
      <c r="E94" s="27"/>
      <c r="F94" s="44"/>
      <c r="G94" s="54"/>
      <c r="H94" s="54"/>
    </row>
    <row r="95" spans="1:8" ht="39.6" x14ac:dyDescent="0.25">
      <c r="A95" s="52" t="s">
        <v>43</v>
      </c>
      <c r="B95" s="53" t="s">
        <v>64</v>
      </c>
      <c r="C95" s="16">
        <f>374.4*1.4</f>
        <v>524.16</v>
      </c>
      <c r="D95" s="32" t="s">
        <v>40</v>
      </c>
      <c r="E95" s="27"/>
      <c r="F95" s="44"/>
      <c r="G95" s="54"/>
      <c r="H95" s="54"/>
    </row>
    <row r="96" spans="1:8" x14ac:dyDescent="0.25">
      <c r="A96" s="52"/>
      <c r="B96" s="53"/>
      <c r="C96" s="16"/>
      <c r="D96" s="32"/>
      <c r="E96" s="27"/>
      <c r="F96" s="44"/>
      <c r="G96" s="54"/>
      <c r="H96" s="54"/>
    </row>
    <row r="97" spans="1:8" ht="52.8" x14ac:dyDescent="0.25">
      <c r="A97" s="52" t="s">
        <v>16</v>
      </c>
      <c r="B97" s="53" t="s">
        <v>65</v>
      </c>
      <c r="C97" s="16">
        <f>374.4*1.8</f>
        <v>673.92</v>
      </c>
      <c r="D97" s="32" t="s">
        <v>40</v>
      </c>
      <c r="E97" s="27"/>
      <c r="F97" s="44"/>
      <c r="G97" s="54"/>
      <c r="H97" s="54"/>
    </row>
    <row r="98" spans="1:8" x14ac:dyDescent="0.25">
      <c r="A98" s="52"/>
      <c r="B98" s="53"/>
      <c r="C98" s="16"/>
      <c r="D98" s="32"/>
      <c r="E98" s="27"/>
      <c r="F98" s="44"/>
      <c r="G98" s="54"/>
      <c r="H98" s="54"/>
    </row>
    <row r="99" spans="1:8" ht="52.8" x14ac:dyDescent="0.25">
      <c r="A99" s="55" t="s">
        <v>18</v>
      </c>
      <c r="B99" s="56" t="s">
        <v>66</v>
      </c>
      <c r="C99" s="57">
        <v>1050</v>
      </c>
      <c r="D99" s="58" t="s">
        <v>40</v>
      </c>
      <c r="E99" s="59"/>
      <c r="F99" s="60"/>
      <c r="G99" s="54"/>
      <c r="H99" s="54"/>
    </row>
    <row r="100" spans="1:8" x14ac:dyDescent="0.25">
      <c r="A100" s="52"/>
      <c r="B100" s="53"/>
      <c r="C100" s="16"/>
      <c r="D100" s="32"/>
      <c r="E100" s="27"/>
      <c r="F100" s="44"/>
      <c r="G100" s="54"/>
      <c r="H100" s="54"/>
    </row>
    <row r="101" spans="1:8" ht="26.4" x14ac:dyDescent="0.25">
      <c r="A101" s="52" t="s">
        <v>67</v>
      </c>
      <c r="B101" s="53" t="s">
        <v>68</v>
      </c>
      <c r="C101" s="16">
        <f>66*0.3</f>
        <v>19.8</v>
      </c>
      <c r="D101" s="32" t="s">
        <v>40</v>
      </c>
      <c r="E101" s="27"/>
      <c r="F101" s="44"/>
      <c r="G101" s="54"/>
      <c r="H101" s="61"/>
    </row>
    <row r="102" spans="1:8" x14ac:dyDescent="0.25">
      <c r="A102" s="52"/>
      <c r="B102" s="53"/>
      <c r="C102" s="16"/>
      <c r="D102" s="32"/>
      <c r="E102" s="27"/>
      <c r="F102" s="44">
        <f t="shared" ref="F102:F104" si="3">E102*C102</f>
        <v>0</v>
      </c>
      <c r="G102" s="54"/>
      <c r="H102" s="61"/>
    </row>
    <row r="103" spans="1:8" ht="26.4" x14ac:dyDescent="0.25">
      <c r="A103" s="52" t="s">
        <v>20</v>
      </c>
      <c r="B103" s="53" t="s">
        <v>122</v>
      </c>
      <c r="C103" s="16">
        <v>1</v>
      </c>
      <c r="D103" s="32" t="s">
        <v>70</v>
      </c>
      <c r="E103" s="27"/>
      <c r="F103" s="44"/>
      <c r="G103" s="54"/>
      <c r="H103" s="61"/>
    </row>
    <row r="104" spans="1:8" ht="13.8" thickBot="1" x14ac:dyDescent="0.3">
      <c r="A104" s="52"/>
      <c r="B104" s="62"/>
      <c r="C104" s="16"/>
      <c r="D104" s="32"/>
      <c r="E104" s="27"/>
      <c r="F104" s="44">
        <f t="shared" si="3"/>
        <v>0</v>
      </c>
      <c r="G104" s="54"/>
      <c r="H104" s="54"/>
    </row>
    <row r="105" spans="1:8" ht="24.6" customHeight="1" thickBot="1" x14ac:dyDescent="0.3">
      <c r="A105" s="183" t="s">
        <v>29</v>
      </c>
      <c r="B105" s="184"/>
      <c r="C105" s="184"/>
      <c r="D105" s="184"/>
      <c r="E105" s="185"/>
      <c r="F105" s="6">
        <f>SUM(F87:F104)</f>
        <v>0</v>
      </c>
      <c r="G105" s="54"/>
      <c r="H105" s="54"/>
    </row>
    <row r="106" spans="1:8" x14ac:dyDescent="0.25">
      <c r="A106" s="63">
        <v>6</v>
      </c>
      <c r="B106" s="64" t="s">
        <v>71</v>
      </c>
      <c r="C106" s="65"/>
      <c r="D106" s="17"/>
      <c r="E106" s="27"/>
      <c r="F106" s="13"/>
      <c r="G106" s="54"/>
      <c r="H106" s="54"/>
    </row>
    <row r="107" spans="1:8" x14ac:dyDescent="0.25">
      <c r="A107" s="63"/>
      <c r="B107" s="66"/>
      <c r="C107" s="65"/>
      <c r="D107" s="17"/>
      <c r="E107" s="27"/>
      <c r="F107" s="13"/>
    </row>
    <row r="108" spans="1:8" ht="26.4" x14ac:dyDescent="0.25">
      <c r="A108" s="52" t="s">
        <v>7</v>
      </c>
      <c r="B108" s="67" t="s">
        <v>72</v>
      </c>
      <c r="C108" s="65">
        <v>1</v>
      </c>
      <c r="D108" s="17" t="s">
        <v>73</v>
      </c>
      <c r="E108" s="27"/>
      <c r="F108" s="13"/>
    </row>
    <row r="109" spans="1:8" x14ac:dyDescent="0.25">
      <c r="A109" s="52"/>
      <c r="B109" s="66"/>
      <c r="C109" s="65"/>
      <c r="D109" s="17"/>
      <c r="E109" s="27"/>
      <c r="F109" s="13">
        <f t="shared" ref="F109:F121" si="4">E109*C109</f>
        <v>0</v>
      </c>
    </row>
    <row r="110" spans="1:8" x14ac:dyDescent="0.25">
      <c r="A110" s="52"/>
      <c r="B110" s="64" t="s">
        <v>74</v>
      </c>
      <c r="C110" s="65"/>
      <c r="D110" s="17"/>
      <c r="E110" s="27"/>
      <c r="F110" s="13">
        <f t="shared" si="4"/>
        <v>0</v>
      </c>
    </row>
    <row r="111" spans="1:8" x14ac:dyDescent="0.25">
      <c r="A111" s="52"/>
      <c r="B111" s="66"/>
      <c r="C111" s="65"/>
      <c r="D111" s="17"/>
      <c r="E111" s="27"/>
      <c r="F111" s="13">
        <f t="shared" si="4"/>
        <v>0</v>
      </c>
    </row>
    <row r="112" spans="1:8" x14ac:dyDescent="0.25">
      <c r="A112" s="52" t="s">
        <v>10</v>
      </c>
      <c r="B112" s="66" t="s">
        <v>75</v>
      </c>
      <c r="C112" s="65">
        <v>60</v>
      </c>
      <c r="D112" s="17" t="s">
        <v>12</v>
      </c>
      <c r="E112" s="27"/>
      <c r="F112" s="13"/>
    </row>
    <row r="113" spans="1:6" x14ac:dyDescent="0.25">
      <c r="A113" s="52"/>
      <c r="B113" s="66"/>
      <c r="C113" s="65"/>
      <c r="D113" s="17"/>
      <c r="E113" s="27"/>
      <c r="F113" s="13"/>
    </row>
    <row r="114" spans="1:6" x14ac:dyDescent="0.25">
      <c r="A114" s="52" t="s">
        <v>13</v>
      </c>
      <c r="B114" s="66" t="s">
        <v>76</v>
      </c>
      <c r="C114" s="65">
        <v>25</v>
      </c>
      <c r="D114" s="17" t="s">
        <v>12</v>
      </c>
      <c r="E114" s="27"/>
      <c r="F114" s="13"/>
    </row>
    <row r="115" spans="1:6" x14ac:dyDescent="0.25">
      <c r="A115" s="52"/>
      <c r="B115" s="66"/>
      <c r="C115" s="65"/>
      <c r="D115" s="17"/>
      <c r="E115" s="27"/>
      <c r="F115" s="13"/>
    </row>
    <row r="116" spans="1:6" x14ac:dyDescent="0.25">
      <c r="A116" s="52" t="s">
        <v>43</v>
      </c>
      <c r="B116" s="66" t="s">
        <v>77</v>
      </c>
      <c r="C116" s="65">
        <v>15</v>
      </c>
      <c r="D116" s="17" t="s">
        <v>12</v>
      </c>
      <c r="E116" s="27"/>
      <c r="F116" s="13"/>
    </row>
    <row r="117" spans="1:6" x14ac:dyDescent="0.25">
      <c r="A117" s="52"/>
      <c r="B117" s="66"/>
      <c r="C117" s="65"/>
      <c r="D117" s="17"/>
      <c r="E117" s="27"/>
      <c r="F117" s="13"/>
    </row>
    <row r="118" spans="1:6" x14ac:dyDescent="0.25">
      <c r="A118" s="52" t="s">
        <v>16</v>
      </c>
      <c r="B118" s="66" t="s">
        <v>78</v>
      </c>
      <c r="C118" s="65">
        <v>20</v>
      </c>
      <c r="D118" s="17" t="s">
        <v>12</v>
      </c>
      <c r="E118" s="27"/>
      <c r="F118" s="13"/>
    </row>
    <row r="119" spans="1:6" x14ac:dyDescent="0.25">
      <c r="A119" s="52"/>
      <c r="B119" s="66"/>
      <c r="C119" s="65"/>
      <c r="D119" s="17"/>
      <c r="E119" s="27"/>
      <c r="F119" s="13"/>
    </row>
    <row r="120" spans="1:6" ht="17.399999999999999" customHeight="1" x14ac:dyDescent="0.25">
      <c r="A120" s="52" t="s">
        <v>18</v>
      </c>
      <c r="B120" s="66" t="s">
        <v>79</v>
      </c>
      <c r="C120" s="65">
        <v>15</v>
      </c>
      <c r="D120" s="17" t="s">
        <v>12</v>
      </c>
      <c r="E120" s="27"/>
      <c r="F120" s="13"/>
    </row>
    <row r="121" spans="1:6" ht="13.8" thickBot="1" x14ac:dyDescent="0.3">
      <c r="A121" s="63"/>
      <c r="B121" s="66"/>
      <c r="C121" s="65"/>
      <c r="D121" s="17"/>
      <c r="E121" s="27"/>
      <c r="F121" s="13">
        <f t="shared" si="4"/>
        <v>0</v>
      </c>
    </row>
    <row r="122" spans="1:6" ht="20.100000000000001" customHeight="1" thickBot="1" x14ac:dyDescent="0.3">
      <c r="A122" s="183" t="s">
        <v>29</v>
      </c>
      <c r="B122" s="184"/>
      <c r="C122" s="184"/>
      <c r="D122" s="184"/>
      <c r="E122" s="185"/>
      <c r="F122" s="6">
        <f>SUM(F108:F121)</f>
        <v>0</v>
      </c>
    </row>
    <row r="123" spans="1:6" ht="29.4" customHeight="1" x14ac:dyDescent="0.25">
      <c r="A123" s="8">
        <v>7</v>
      </c>
      <c r="B123" s="68" t="s">
        <v>80</v>
      </c>
      <c r="C123" s="69"/>
      <c r="D123" s="17"/>
      <c r="E123" s="27"/>
      <c r="F123" s="13"/>
    </row>
    <row r="124" spans="1:6" ht="14.1" customHeight="1" x14ac:dyDescent="0.25">
      <c r="A124" s="8"/>
      <c r="B124" s="28"/>
      <c r="C124" s="70"/>
      <c r="D124" s="17"/>
      <c r="E124" s="27"/>
      <c r="F124" s="13"/>
    </row>
    <row r="125" spans="1:6" ht="38.1" customHeight="1" x14ac:dyDescent="0.25">
      <c r="A125" s="14" t="s">
        <v>7</v>
      </c>
      <c r="B125" s="71" t="s">
        <v>25</v>
      </c>
      <c r="C125" s="39">
        <v>6</v>
      </c>
      <c r="D125" s="32" t="s">
        <v>26</v>
      </c>
      <c r="E125" s="27"/>
      <c r="F125" s="13"/>
    </row>
    <row r="126" spans="1:6" ht="14.1" customHeight="1" x14ac:dyDescent="0.25">
      <c r="A126" s="8"/>
      <c r="B126" s="28"/>
      <c r="C126" s="70"/>
      <c r="D126" s="17"/>
      <c r="E126" s="27"/>
      <c r="F126" s="13"/>
    </row>
    <row r="127" spans="1:6" ht="24.6" customHeight="1" x14ac:dyDescent="0.25">
      <c r="A127" s="14" t="s">
        <v>10</v>
      </c>
      <c r="B127" s="48" t="s">
        <v>126</v>
      </c>
      <c r="C127" s="39">
        <v>1</v>
      </c>
      <c r="D127" s="17" t="s">
        <v>73</v>
      </c>
      <c r="E127" s="27"/>
      <c r="F127" s="13"/>
    </row>
    <row r="128" spans="1:6" ht="14.1" customHeight="1" x14ac:dyDescent="0.25">
      <c r="A128" s="8"/>
      <c r="B128" s="28"/>
      <c r="C128" s="70"/>
      <c r="D128" s="17"/>
      <c r="E128" s="27"/>
      <c r="F128" s="13"/>
    </row>
    <row r="129" spans="1:6" ht="14.1" customHeight="1" x14ac:dyDescent="0.25">
      <c r="A129" s="14"/>
      <c r="B129" s="72" t="s">
        <v>81</v>
      </c>
      <c r="C129" s="70"/>
      <c r="D129" s="17"/>
      <c r="E129" s="27"/>
      <c r="F129" s="13"/>
    </row>
    <row r="130" spans="1:6" ht="14.1" customHeight="1" x14ac:dyDescent="0.25">
      <c r="A130" s="14" t="s">
        <v>13</v>
      </c>
      <c r="B130" s="73" t="s">
        <v>82</v>
      </c>
      <c r="C130" s="39">
        <v>0.6</v>
      </c>
      <c r="D130" s="17" t="s">
        <v>83</v>
      </c>
      <c r="E130" s="27"/>
      <c r="F130" s="13"/>
    </row>
    <row r="131" spans="1:6" ht="14.1" customHeight="1" x14ac:dyDescent="0.25">
      <c r="A131" s="14"/>
      <c r="B131" s="28"/>
      <c r="C131" s="70"/>
      <c r="D131" s="17"/>
      <c r="E131" s="27"/>
      <c r="F131" s="13"/>
    </row>
    <row r="132" spans="1:6" ht="14.1" customHeight="1" x14ac:dyDescent="0.25">
      <c r="A132" s="14" t="s">
        <v>43</v>
      </c>
      <c r="B132" s="73" t="s">
        <v>84</v>
      </c>
      <c r="C132" s="39">
        <v>0.28000000000000003</v>
      </c>
      <c r="D132" s="17" t="s">
        <v>83</v>
      </c>
      <c r="E132" s="27"/>
      <c r="F132" s="13"/>
    </row>
    <row r="133" spans="1:6" ht="14.1" customHeight="1" x14ac:dyDescent="0.25">
      <c r="A133" s="8"/>
      <c r="B133" s="28"/>
      <c r="C133" s="70"/>
      <c r="D133" s="17"/>
      <c r="E133" s="27"/>
      <c r="F133" s="13"/>
    </row>
    <row r="134" spans="1:6" ht="27" customHeight="1" x14ac:dyDescent="0.25">
      <c r="A134" s="14" t="s">
        <v>16</v>
      </c>
      <c r="B134" s="53" t="s">
        <v>85</v>
      </c>
      <c r="C134" s="39">
        <f>1.2*2.4*0.15</f>
        <v>0.432</v>
      </c>
      <c r="D134" s="17" t="s">
        <v>83</v>
      </c>
      <c r="E134" s="27"/>
      <c r="F134" s="13"/>
    </row>
    <row r="135" spans="1:6" ht="12.9" customHeight="1" x14ac:dyDescent="0.25">
      <c r="A135" s="14"/>
      <c r="B135" s="53"/>
      <c r="C135" s="39"/>
      <c r="D135" s="17"/>
      <c r="E135" s="27"/>
      <c r="F135" s="13"/>
    </row>
    <row r="136" spans="1:6" ht="26.4" x14ac:dyDescent="0.25">
      <c r="A136" s="14" t="s">
        <v>20</v>
      </c>
      <c r="B136" s="74" t="s">
        <v>86</v>
      </c>
      <c r="C136" s="39">
        <v>7</v>
      </c>
      <c r="D136" s="17" t="s">
        <v>12</v>
      </c>
      <c r="E136" s="27"/>
      <c r="F136" s="13"/>
    </row>
    <row r="137" spans="1:6" x14ac:dyDescent="0.25">
      <c r="A137" s="14"/>
      <c r="B137" s="75"/>
      <c r="C137" s="39"/>
      <c r="D137" s="17"/>
      <c r="E137" s="27"/>
      <c r="F137" s="13"/>
    </row>
    <row r="138" spans="1:6" ht="26.4" x14ac:dyDescent="0.25">
      <c r="A138" s="14" t="s">
        <v>22</v>
      </c>
      <c r="B138" s="75" t="s">
        <v>87</v>
      </c>
      <c r="C138" s="39">
        <v>6</v>
      </c>
      <c r="D138" s="17" t="s">
        <v>12</v>
      </c>
      <c r="E138" s="27"/>
      <c r="F138" s="13"/>
    </row>
    <row r="139" spans="1:6" x14ac:dyDescent="0.25">
      <c r="A139" s="14"/>
      <c r="B139" s="75"/>
      <c r="C139" s="39"/>
      <c r="D139" s="17"/>
      <c r="E139" s="27"/>
      <c r="F139" s="13"/>
    </row>
    <row r="140" spans="1:6" ht="26.4" x14ac:dyDescent="0.25">
      <c r="A140" s="14" t="s">
        <v>24</v>
      </c>
      <c r="B140" s="75" t="s">
        <v>88</v>
      </c>
      <c r="C140" s="39">
        <v>6</v>
      </c>
      <c r="D140" s="17" t="s">
        <v>12</v>
      </c>
      <c r="E140" s="27"/>
      <c r="F140" s="13"/>
    </row>
    <row r="141" spans="1:6" x14ac:dyDescent="0.25">
      <c r="A141" s="14"/>
      <c r="B141" s="75"/>
      <c r="C141" s="39"/>
      <c r="D141" s="17"/>
      <c r="E141" s="27"/>
      <c r="F141" s="13"/>
    </row>
    <row r="142" spans="1:6" ht="46.5" customHeight="1" x14ac:dyDescent="0.25">
      <c r="A142" s="14" t="s">
        <v>89</v>
      </c>
      <c r="B142" s="53" t="s">
        <v>90</v>
      </c>
      <c r="C142" s="39">
        <v>150</v>
      </c>
      <c r="D142" s="32" t="s">
        <v>40</v>
      </c>
      <c r="E142" s="27"/>
      <c r="F142" s="13"/>
    </row>
    <row r="143" spans="1:6" ht="14.1" customHeight="1" x14ac:dyDescent="0.25">
      <c r="A143" s="14"/>
      <c r="B143" s="28"/>
      <c r="C143" s="39"/>
      <c r="D143" s="17"/>
      <c r="E143" s="27"/>
      <c r="F143" s="13"/>
    </row>
    <row r="144" spans="1:6" ht="39.6" x14ac:dyDescent="0.25">
      <c r="A144" s="14" t="s">
        <v>91</v>
      </c>
      <c r="B144" s="53" t="s">
        <v>92</v>
      </c>
      <c r="C144" s="39">
        <v>230</v>
      </c>
      <c r="D144" s="32" t="s">
        <v>40</v>
      </c>
      <c r="E144" s="27"/>
      <c r="F144" s="13"/>
    </row>
    <row r="145" spans="1:6" ht="14.1" customHeight="1" x14ac:dyDescent="0.25">
      <c r="A145" s="8"/>
      <c r="B145" s="28"/>
      <c r="C145" s="70"/>
      <c r="D145" s="17"/>
      <c r="E145" s="27"/>
      <c r="F145" s="13"/>
    </row>
    <row r="146" spans="1:6" ht="14.1" customHeight="1" x14ac:dyDescent="0.25">
      <c r="A146" s="8"/>
      <c r="B146" s="28" t="s">
        <v>93</v>
      </c>
      <c r="C146" s="70"/>
      <c r="D146" s="17"/>
      <c r="E146" s="27"/>
      <c r="F146" s="13"/>
    </row>
    <row r="147" spans="1:6" ht="14.1" customHeight="1" x14ac:dyDescent="0.25">
      <c r="A147" s="14"/>
      <c r="B147" s="28"/>
      <c r="C147" s="70"/>
      <c r="D147" s="17"/>
      <c r="E147" s="27"/>
      <c r="F147" s="13"/>
    </row>
    <row r="148" spans="1:6" ht="26.4" x14ac:dyDescent="0.25">
      <c r="A148" s="52" t="s">
        <v>94</v>
      </c>
      <c r="B148" s="48" t="s">
        <v>95</v>
      </c>
      <c r="C148" s="39">
        <v>1</v>
      </c>
      <c r="D148" s="17" t="s">
        <v>73</v>
      </c>
      <c r="E148" s="27"/>
      <c r="F148" s="13"/>
    </row>
    <row r="149" spans="1:6" ht="14.1" customHeight="1" x14ac:dyDescent="0.25">
      <c r="A149" s="14"/>
      <c r="B149" s="28"/>
      <c r="C149" s="39"/>
      <c r="D149" s="17"/>
      <c r="E149" s="27"/>
      <c r="F149" s="13"/>
    </row>
    <row r="150" spans="1:6" ht="52.8" x14ac:dyDescent="0.25">
      <c r="A150" s="14" t="s">
        <v>96</v>
      </c>
      <c r="B150" s="48" t="s">
        <v>123</v>
      </c>
      <c r="C150" s="39">
        <v>1</v>
      </c>
      <c r="D150" s="17" t="s">
        <v>73</v>
      </c>
      <c r="E150" s="27"/>
      <c r="F150" s="13"/>
    </row>
    <row r="151" spans="1:6" ht="14.1" customHeight="1" x14ac:dyDescent="0.25">
      <c r="A151" s="14"/>
      <c r="B151" s="28"/>
      <c r="C151" s="39"/>
      <c r="D151" s="17"/>
      <c r="E151" s="27"/>
      <c r="F151" s="13"/>
    </row>
    <row r="152" spans="1:6" ht="26.4" x14ac:dyDescent="0.25">
      <c r="A152" s="14" t="s">
        <v>98</v>
      </c>
      <c r="B152" s="48" t="s">
        <v>110</v>
      </c>
      <c r="C152" s="39">
        <v>6</v>
      </c>
      <c r="D152" s="17" t="s">
        <v>12</v>
      </c>
      <c r="E152" s="27"/>
      <c r="F152" s="13"/>
    </row>
    <row r="153" spans="1:6" ht="14.1" customHeight="1" x14ac:dyDescent="0.25">
      <c r="A153" s="14"/>
      <c r="B153" s="28"/>
      <c r="C153" s="39"/>
      <c r="D153" s="17"/>
      <c r="E153" s="27"/>
      <c r="F153" s="13"/>
    </row>
    <row r="154" spans="1:6" ht="14.4" customHeight="1" x14ac:dyDescent="0.25">
      <c r="A154" s="14" t="s">
        <v>109</v>
      </c>
      <c r="B154" s="76" t="s">
        <v>99</v>
      </c>
      <c r="C154" s="39">
        <v>1</v>
      </c>
      <c r="D154" s="17" t="s">
        <v>73</v>
      </c>
      <c r="E154" s="27"/>
      <c r="F154" s="13"/>
    </row>
    <row r="155" spans="1:6" ht="14.1" customHeight="1" thickBot="1" x14ac:dyDescent="0.3">
      <c r="A155" s="8"/>
      <c r="B155" s="28"/>
      <c r="C155" s="77"/>
      <c r="D155" s="17"/>
      <c r="E155" s="27"/>
      <c r="F155" s="13">
        <f t="shared" ref="F155" si="5">E155*C155</f>
        <v>0</v>
      </c>
    </row>
    <row r="156" spans="1:6" ht="20.100000000000001" customHeight="1" thickBot="1" x14ac:dyDescent="0.3">
      <c r="A156" s="183" t="s">
        <v>29</v>
      </c>
      <c r="B156" s="184"/>
      <c r="C156" s="184"/>
      <c r="D156" s="184"/>
      <c r="E156" s="185"/>
      <c r="F156" s="6">
        <f>SUM(F125:F155)</f>
        <v>0</v>
      </c>
    </row>
    <row r="157" spans="1:6" ht="13.8" thickBot="1" x14ac:dyDescent="0.3">
      <c r="A157" s="198" t="s">
        <v>204</v>
      </c>
      <c r="B157" s="198"/>
      <c r="C157" s="198"/>
      <c r="D157" s="198"/>
      <c r="E157" s="198"/>
      <c r="F157" s="199"/>
    </row>
    <row r="158" spans="1:6" ht="13.8" thickBot="1" x14ac:dyDescent="0.3">
      <c r="A158" s="117" t="s">
        <v>0</v>
      </c>
      <c r="B158" s="118" t="s">
        <v>149</v>
      </c>
      <c r="C158" s="119" t="s">
        <v>2</v>
      </c>
      <c r="D158" s="120" t="s">
        <v>3</v>
      </c>
      <c r="E158" s="121" t="s">
        <v>4</v>
      </c>
      <c r="F158" s="122" t="s">
        <v>5</v>
      </c>
    </row>
    <row r="159" spans="1:6" x14ac:dyDescent="0.25">
      <c r="A159" s="123">
        <v>2</v>
      </c>
      <c r="B159" s="131" t="s">
        <v>151</v>
      </c>
      <c r="C159" s="129"/>
      <c r="D159" s="17"/>
      <c r="E159" s="27"/>
      <c r="F159" s="13"/>
    </row>
    <row r="160" spans="1:6" ht="26.4" x14ac:dyDescent="0.25">
      <c r="A160" s="127"/>
      <c r="B160" s="132" t="s">
        <v>152</v>
      </c>
      <c r="C160" s="129"/>
      <c r="D160" s="17"/>
      <c r="E160" s="27"/>
      <c r="F160" s="13"/>
    </row>
    <row r="161" spans="1:6" x14ac:dyDescent="0.25">
      <c r="A161" s="127" t="s">
        <v>7</v>
      </c>
      <c r="B161" s="133" t="s">
        <v>153</v>
      </c>
      <c r="C161" s="129">
        <f>15.6*0.6</f>
        <v>9.36</v>
      </c>
      <c r="D161" s="134" t="s">
        <v>138</v>
      </c>
      <c r="E161" s="27"/>
      <c r="F161" s="13"/>
    </row>
    <row r="162" spans="1:6" x14ac:dyDescent="0.25">
      <c r="A162" s="127" t="s">
        <v>10</v>
      </c>
      <c r="B162" s="133" t="s">
        <v>154</v>
      </c>
      <c r="C162" s="129">
        <f>13.2*1.2</f>
        <v>15.839999999999998</v>
      </c>
      <c r="D162" s="134" t="s">
        <v>138</v>
      </c>
      <c r="E162" s="27"/>
      <c r="F162" s="13"/>
    </row>
    <row r="163" spans="1:6" x14ac:dyDescent="0.25">
      <c r="A163" s="127"/>
      <c r="B163" s="128"/>
      <c r="C163" s="129"/>
      <c r="D163" s="17"/>
      <c r="E163" s="27"/>
      <c r="F163" s="13"/>
    </row>
    <row r="164" spans="1:6" x14ac:dyDescent="0.25">
      <c r="A164" s="127"/>
      <c r="B164" s="135" t="s">
        <v>155</v>
      </c>
      <c r="C164" s="129"/>
      <c r="D164" s="17"/>
      <c r="E164" s="27"/>
      <c r="F164" s="13"/>
    </row>
    <row r="165" spans="1:6" ht="52.8" x14ac:dyDescent="0.25">
      <c r="A165" s="127" t="s">
        <v>13</v>
      </c>
      <c r="B165" s="136" t="s">
        <v>156</v>
      </c>
      <c r="C165" s="129">
        <f>3.6*4.2</f>
        <v>15.120000000000001</v>
      </c>
      <c r="D165" s="17" t="s">
        <v>138</v>
      </c>
      <c r="E165" s="27"/>
      <c r="F165" s="13"/>
    </row>
    <row r="166" spans="1:6" x14ac:dyDescent="0.25">
      <c r="A166" s="127"/>
      <c r="B166" s="136"/>
      <c r="C166" s="129"/>
      <c r="D166" s="17"/>
      <c r="E166" s="27"/>
      <c r="F166" s="13"/>
    </row>
    <row r="167" spans="1:6" x14ac:dyDescent="0.25">
      <c r="A167" s="127" t="s">
        <v>43</v>
      </c>
      <c r="B167" s="136" t="s">
        <v>157</v>
      </c>
      <c r="C167" s="129">
        <f>0.23*0.23*1.2*6</f>
        <v>0.38088</v>
      </c>
      <c r="D167" s="17" t="s">
        <v>140</v>
      </c>
      <c r="E167" s="27"/>
      <c r="F167" s="13"/>
    </row>
    <row r="168" spans="1:6" x14ac:dyDescent="0.25">
      <c r="A168" s="127"/>
      <c r="B168" s="128"/>
      <c r="C168" s="129"/>
      <c r="D168" s="17"/>
      <c r="E168" s="27"/>
      <c r="F168" s="13"/>
    </row>
    <row r="169" spans="1:6" ht="26.4" x14ac:dyDescent="0.25">
      <c r="A169" s="127" t="s">
        <v>16</v>
      </c>
      <c r="B169" s="137" t="s">
        <v>158</v>
      </c>
      <c r="C169" s="129">
        <f>1.2*2*0.15</f>
        <v>0.36</v>
      </c>
      <c r="D169" s="17" t="s">
        <v>140</v>
      </c>
      <c r="E169" s="27"/>
      <c r="F169" s="13"/>
    </row>
    <row r="170" spans="1:6" x14ac:dyDescent="0.25">
      <c r="A170" s="127"/>
      <c r="B170" s="128"/>
      <c r="C170" s="129"/>
      <c r="D170" s="17"/>
      <c r="E170" s="27"/>
      <c r="F170" s="13"/>
    </row>
    <row r="171" spans="1:6" x14ac:dyDescent="0.25">
      <c r="A171" s="127" t="s">
        <v>18</v>
      </c>
      <c r="B171" s="128" t="s">
        <v>159</v>
      </c>
      <c r="C171" s="129">
        <f>13.2*0.23*0.15</f>
        <v>0.45539999999999997</v>
      </c>
      <c r="D171" s="17" t="s">
        <v>140</v>
      </c>
      <c r="E171" s="27"/>
      <c r="F171" s="13"/>
    </row>
    <row r="172" spans="1:6" ht="13.8" thickBot="1" x14ac:dyDescent="0.3">
      <c r="A172" s="127"/>
      <c r="B172" s="128"/>
      <c r="C172" s="129"/>
      <c r="D172" s="17"/>
      <c r="E172" s="27"/>
      <c r="F172" s="13">
        <f t="shared" ref="F172" si="6">E172*C172</f>
        <v>0</v>
      </c>
    </row>
    <row r="173" spans="1:6" ht="13.8" thickBot="1" x14ac:dyDescent="0.3">
      <c r="A173" s="200" t="s">
        <v>150</v>
      </c>
      <c r="B173" s="201"/>
      <c r="C173" s="201"/>
      <c r="D173" s="201"/>
      <c r="E173" s="202"/>
      <c r="F173" s="130">
        <f>SUM(F161:F172)</f>
        <v>0</v>
      </c>
    </row>
    <row r="174" spans="1:6" x14ac:dyDescent="0.25">
      <c r="A174" s="123">
        <v>3</v>
      </c>
      <c r="B174" s="124" t="s">
        <v>160</v>
      </c>
      <c r="C174" s="138"/>
      <c r="D174" s="17"/>
      <c r="E174" s="27"/>
      <c r="F174" s="126"/>
    </row>
    <row r="175" spans="1:6" ht="39.6" x14ac:dyDescent="0.25">
      <c r="A175" s="127" t="s">
        <v>7</v>
      </c>
      <c r="B175" s="139" t="s">
        <v>161</v>
      </c>
      <c r="C175" s="140">
        <v>10</v>
      </c>
      <c r="D175" s="134" t="s">
        <v>162</v>
      </c>
      <c r="E175" s="51"/>
      <c r="F175" s="44"/>
    </row>
    <row r="176" spans="1:6" ht="13.8" thickBot="1" x14ac:dyDescent="0.3">
      <c r="A176" s="127"/>
      <c r="B176" s="139"/>
      <c r="C176" s="140"/>
      <c r="D176" s="134"/>
      <c r="E176" s="51"/>
      <c r="F176" s="44"/>
    </row>
    <row r="177" spans="1:6" ht="13.8" thickBot="1" x14ac:dyDescent="0.3">
      <c r="A177" s="200" t="s">
        <v>150</v>
      </c>
      <c r="B177" s="201"/>
      <c r="C177" s="201"/>
      <c r="D177" s="201"/>
      <c r="E177" s="202"/>
      <c r="F177" s="141">
        <f>SUM(F175:F176)</f>
        <v>0</v>
      </c>
    </row>
    <row r="178" spans="1:6" x14ac:dyDescent="0.25">
      <c r="A178" s="123">
        <v>4</v>
      </c>
      <c r="B178" s="142" t="s">
        <v>163</v>
      </c>
      <c r="C178" s="140"/>
      <c r="D178" s="134"/>
      <c r="E178" s="51"/>
      <c r="F178" s="44"/>
    </row>
    <row r="179" spans="1:6" x14ac:dyDescent="0.25">
      <c r="A179" s="127"/>
      <c r="B179" s="143" t="s">
        <v>164</v>
      </c>
      <c r="C179" s="140"/>
      <c r="D179" s="134"/>
      <c r="E179" s="51"/>
      <c r="F179" s="44"/>
    </row>
    <row r="180" spans="1:6" x14ac:dyDescent="0.25">
      <c r="A180" s="127" t="s">
        <v>7</v>
      </c>
      <c r="B180" s="139" t="s">
        <v>165</v>
      </c>
      <c r="C180" s="140">
        <v>18</v>
      </c>
      <c r="D180" s="134" t="s">
        <v>162</v>
      </c>
      <c r="E180" s="51"/>
      <c r="F180" s="44"/>
    </row>
    <row r="181" spans="1:6" x14ac:dyDescent="0.25">
      <c r="A181" s="127" t="s">
        <v>10</v>
      </c>
      <c r="B181" s="139" t="s">
        <v>166</v>
      </c>
      <c r="C181" s="140">
        <v>20</v>
      </c>
      <c r="D181" s="134" t="s">
        <v>162</v>
      </c>
      <c r="E181" s="51"/>
      <c r="F181" s="44"/>
    </row>
    <row r="182" spans="1:6" x14ac:dyDescent="0.25">
      <c r="A182" s="127" t="s">
        <v>13</v>
      </c>
      <c r="B182" s="139" t="s">
        <v>167</v>
      </c>
      <c r="C182" s="140">
        <v>22</v>
      </c>
      <c r="D182" s="134" t="s">
        <v>162</v>
      </c>
      <c r="E182" s="51"/>
      <c r="F182" s="44"/>
    </row>
    <row r="183" spans="1:6" x14ac:dyDescent="0.25">
      <c r="A183" s="127" t="s">
        <v>43</v>
      </c>
      <c r="B183" s="139" t="s">
        <v>168</v>
      </c>
      <c r="C183" s="140">
        <v>22</v>
      </c>
      <c r="D183" s="134" t="s">
        <v>162</v>
      </c>
      <c r="E183" s="51"/>
      <c r="F183" s="44"/>
    </row>
    <row r="184" spans="1:6" ht="26.4" x14ac:dyDescent="0.25">
      <c r="A184" s="144" t="s">
        <v>16</v>
      </c>
      <c r="B184" s="145" t="s">
        <v>169</v>
      </c>
      <c r="C184" s="146">
        <v>6</v>
      </c>
      <c r="D184" s="147" t="s">
        <v>162</v>
      </c>
      <c r="E184" s="148"/>
      <c r="F184" s="44"/>
    </row>
    <row r="185" spans="1:6" x14ac:dyDescent="0.25">
      <c r="A185" s="127"/>
      <c r="B185" s="139"/>
      <c r="C185" s="140"/>
      <c r="D185" s="134"/>
      <c r="E185" s="51"/>
      <c r="F185" s="44"/>
    </row>
    <row r="186" spans="1:6" x14ac:dyDescent="0.25">
      <c r="A186" s="127"/>
      <c r="B186" s="149" t="s">
        <v>170</v>
      </c>
      <c r="C186" s="140"/>
      <c r="D186" s="134"/>
      <c r="E186" s="51"/>
      <c r="F186" s="44"/>
    </row>
    <row r="187" spans="1:6" ht="26.4" x14ac:dyDescent="0.25">
      <c r="A187" s="127" t="s">
        <v>18</v>
      </c>
      <c r="B187" s="139" t="s">
        <v>171</v>
      </c>
      <c r="C187" s="140">
        <f>5.2*5.6</f>
        <v>29.119999999999997</v>
      </c>
      <c r="D187" s="134" t="s">
        <v>138</v>
      </c>
      <c r="E187" s="51"/>
      <c r="F187" s="44"/>
    </row>
    <row r="188" spans="1:6" x14ac:dyDescent="0.25">
      <c r="A188" s="127" t="s">
        <v>67</v>
      </c>
      <c r="B188" s="139" t="s">
        <v>172</v>
      </c>
      <c r="C188" s="140">
        <v>22</v>
      </c>
      <c r="D188" s="134" t="s">
        <v>138</v>
      </c>
      <c r="E188" s="51"/>
      <c r="F188" s="44"/>
    </row>
    <row r="189" spans="1:6" x14ac:dyDescent="0.25">
      <c r="A189" s="127"/>
      <c r="B189" s="139"/>
      <c r="C189" s="140"/>
      <c r="D189" s="134"/>
      <c r="E189" s="51"/>
      <c r="F189" s="44"/>
    </row>
    <row r="190" spans="1:6" ht="26.4" x14ac:dyDescent="0.25">
      <c r="A190" s="127" t="s">
        <v>20</v>
      </c>
      <c r="B190" s="139" t="s">
        <v>173</v>
      </c>
      <c r="C190" s="140">
        <v>1</v>
      </c>
      <c r="D190" s="134" t="s">
        <v>12</v>
      </c>
      <c r="E190" s="51"/>
      <c r="F190" s="44"/>
    </row>
    <row r="191" spans="1:6" x14ac:dyDescent="0.25">
      <c r="A191" s="127"/>
      <c r="B191" s="139"/>
      <c r="C191" s="140"/>
      <c r="D191" s="134"/>
      <c r="E191" s="51"/>
      <c r="F191" s="44"/>
    </row>
    <row r="192" spans="1:6" ht="13.8" thickBot="1" x14ac:dyDescent="0.3">
      <c r="A192" s="123" t="s">
        <v>174</v>
      </c>
      <c r="B192" s="139" t="s">
        <v>175</v>
      </c>
      <c r="C192" s="140">
        <v>15</v>
      </c>
      <c r="D192" s="134" t="s">
        <v>138</v>
      </c>
      <c r="E192" s="51"/>
      <c r="F192" s="44"/>
    </row>
    <row r="193" spans="1:6" ht="13.8" thickBot="1" x14ac:dyDescent="0.3">
      <c r="A193" s="203" t="s">
        <v>150</v>
      </c>
      <c r="B193" s="204"/>
      <c r="C193" s="204"/>
      <c r="D193" s="204"/>
      <c r="E193" s="205"/>
      <c r="F193" s="141">
        <f>SUM(F175:F192)</f>
        <v>0</v>
      </c>
    </row>
    <row r="194" spans="1:6" x14ac:dyDescent="0.25">
      <c r="A194" s="150">
        <v>5</v>
      </c>
      <c r="B194" s="142" t="s">
        <v>176</v>
      </c>
      <c r="C194" s="151"/>
      <c r="D194" s="152"/>
      <c r="E194" s="153"/>
      <c r="F194" s="154"/>
    </row>
    <row r="195" spans="1:6" x14ac:dyDescent="0.25">
      <c r="A195" s="155"/>
      <c r="B195" s="156" t="s">
        <v>177</v>
      </c>
      <c r="C195" s="151"/>
      <c r="D195" s="152"/>
      <c r="E195" s="153"/>
      <c r="F195" s="154"/>
    </row>
    <row r="196" spans="1:6" x14ac:dyDescent="0.25">
      <c r="A196" s="127" t="s">
        <v>7</v>
      </c>
      <c r="B196" s="157" t="s">
        <v>178</v>
      </c>
      <c r="C196" s="129">
        <f>C162*2</f>
        <v>31.679999999999996</v>
      </c>
      <c r="D196" s="134" t="s">
        <v>138</v>
      </c>
      <c r="E196" s="27"/>
      <c r="F196" s="13"/>
    </row>
    <row r="197" spans="1:6" x14ac:dyDescent="0.25">
      <c r="A197" s="127"/>
      <c r="B197" s="158"/>
      <c r="C197" s="125"/>
      <c r="D197" s="17"/>
      <c r="E197" s="27"/>
      <c r="F197" s="154"/>
    </row>
    <row r="198" spans="1:6" ht="52.8" x14ac:dyDescent="0.25">
      <c r="A198" s="127" t="s">
        <v>10</v>
      </c>
      <c r="B198" s="157" t="s">
        <v>179</v>
      </c>
      <c r="C198" s="129">
        <f>C196</f>
        <v>31.679999999999996</v>
      </c>
      <c r="D198" s="17" t="s">
        <v>138</v>
      </c>
      <c r="E198" s="27"/>
      <c r="F198" s="13"/>
    </row>
    <row r="199" spans="1:6" x14ac:dyDescent="0.25">
      <c r="A199" s="127"/>
      <c r="B199" s="158"/>
      <c r="C199" s="125"/>
      <c r="D199" s="17"/>
      <c r="E199" s="27"/>
      <c r="F199" s="154"/>
    </row>
    <row r="200" spans="1:6" ht="26.4" x14ac:dyDescent="0.25">
      <c r="A200" s="127" t="s">
        <v>13</v>
      </c>
      <c r="B200" s="159" t="s">
        <v>180</v>
      </c>
      <c r="C200" s="129">
        <f>5.4*4.8</f>
        <v>25.92</v>
      </c>
      <c r="D200" s="17" t="s">
        <v>138</v>
      </c>
      <c r="E200" s="27"/>
      <c r="F200" s="154"/>
    </row>
    <row r="201" spans="1:6" x14ac:dyDescent="0.25">
      <c r="A201" s="127"/>
      <c r="B201" s="158"/>
      <c r="C201" s="125"/>
      <c r="D201" s="17"/>
      <c r="E201" s="27"/>
      <c r="F201" s="154"/>
    </row>
    <row r="202" spans="1:6" ht="39.6" x14ac:dyDescent="0.25">
      <c r="A202" s="127" t="s">
        <v>43</v>
      </c>
      <c r="B202" s="159" t="s">
        <v>181</v>
      </c>
      <c r="C202" s="129">
        <f>17*0.3</f>
        <v>5.0999999999999996</v>
      </c>
      <c r="D202" s="17" t="s">
        <v>138</v>
      </c>
      <c r="E202" s="27"/>
      <c r="F202" s="154"/>
    </row>
    <row r="203" spans="1:6" ht="13.8" thickBot="1" x14ac:dyDescent="0.3">
      <c r="A203" s="127"/>
      <c r="B203" s="158"/>
      <c r="C203" s="125"/>
      <c r="D203" s="17"/>
      <c r="E203" s="27"/>
      <c r="F203" s="154">
        <f t="shared" ref="F203" si="7">E203*C203</f>
        <v>0</v>
      </c>
    </row>
    <row r="204" spans="1:6" ht="13.8" thickBot="1" x14ac:dyDescent="0.3">
      <c r="A204" s="192" t="s">
        <v>150</v>
      </c>
      <c r="B204" s="193"/>
      <c r="C204" s="193"/>
      <c r="D204" s="193"/>
      <c r="E204" s="194"/>
      <c r="F204" s="130">
        <f>SUM(F196:F203)</f>
        <v>0</v>
      </c>
    </row>
    <row r="205" spans="1:6" x14ac:dyDescent="0.25">
      <c r="A205" s="155"/>
      <c r="B205" s="160" t="s">
        <v>182</v>
      </c>
      <c r="C205" s="151"/>
      <c r="D205" s="152"/>
      <c r="E205" s="153"/>
      <c r="F205" s="154"/>
    </row>
    <row r="206" spans="1:6" x14ac:dyDescent="0.25">
      <c r="A206" s="127"/>
      <c r="B206" s="161" t="s">
        <v>183</v>
      </c>
      <c r="C206" s="140"/>
      <c r="D206" s="36"/>
      <c r="E206" s="27"/>
      <c r="F206" s="13">
        <f>F173</f>
        <v>0</v>
      </c>
    </row>
    <row r="207" spans="1:6" x14ac:dyDescent="0.25">
      <c r="A207" s="127"/>
      <c r="B207" s="161" t="s">
        <v>184</v>
      </c>
      <c r="C207" s="140"/>
      <c r="D207" s="36"/>
      <c r="E207" s="27"/>
      <c r="F207" s="13">
        <f>F177</f>
        <v>0</v>
      </c>
    </row>
    <row r="208" spans="1:6" x14ac:dyDescent="0.25">
      <c r="A208" s="127"/>
      <c r="B208" s="161" t="s">
        <v>185</v>
      </c>
      <c r="C208" s="140"/>
      <c r="D208" s="36"/>
      <c r="E208" s="27"/>
      <c r="F208" s="13">
        <f>F193</f>
        <v>0</v>
      </c>
    </row>
    <row r="209" spans="1:6" x14ac:dyDescent="0.25">
      <c r="A209" s="127"/>
      <c r="B209" s="161" t="s">
        <v>186</v>
      </c>
      <c r="C209" s="140"/>
      <c r="D209" s="36"/>
      <c r="E209" s="27"/>
      <c r="F209" s="13">
        <f>F204</f>
        <v>0</v>
      </c>
    </row>
    <row r="210" spans="1:6" ht="13.8" thickBot="1" x14ac:dyDescent="0.3">
      <c r="A210" s="127"/>
      <c r="B210" s="162"/>
      <c r="C210" s="129"/>
      <c r="D210" s="17"/>
      <c r="E210" s="27"/>
      <c r="F210" s="126"/>
    </row>
    <row r="211" spans="1:6" ht="13.8" thickBot="1" x14ac:dyDescent="0.3">
      <c r="A211" s="195"/>
      <c r="B211" s="196"/>
      <c r="C211" s="196"/>
      <c r="D211" s="196"/>
      <c r="E211" s="197"/>
      <c r="F211" s="163">
        <f>SUM(F206:F210)</f>
        <v>0</v>
      </c>
    </row>
    <row r="212" spans="1:6" x14ac:dyDescent="0.25">
      <c r="A212" s="8"/>
      <c r="B212" s="186" t="s">
        <v>100</v>
      </c>
      <c r="C212" s="187"/>
      <c r="D212" s="187"/>
      <c r="E212" s="188"/>
      <c r="F212" s="13"/>
    </row>
    <row r="213" spans="1:6" x14ac:dyDescent="0.25">
      <c r="A213" s="8"/>
      <c r="B213" s="169" t="s">
        <v>101</v>
      </c>
      <c r="C213" s="170"/>
      <c r="D213" s="170"/>
      <c r="E213" s="171"/>
      <c r="F213" s="13">
        <f>F33</f>
        <v>0</v>
      </c>
    </row>
    <row r="214" spans="1:6" x14ac:dyDescent="0.25">
      <c r="A214" s="8"/>
      <c r="B214" s="169" t="s">
        <v>120</v>
      </c>
      <c r="C214" s="170"/>
      <c r="D214" s="170"/>
      <c r="E214" s="171"/>
      <c r="F214" s="13">
        <f>F45</f>
        <v>0</v>
      </c>
    </row>
    <row r="215" spans="1:6" x14ac:dyDescent="0.25">
      <c r="A215" s="8"/>
      <c r="B215" s="169" t="s">
        <v>127</v>
      </c>
      <c r="C215" s="170"/>
      <c r="D215" s="170"/>
      <c r="E215" s="171"/>
      <c r="F215" s="13">
        <f>F62</f>
        <v>0</v>
      </c>
    </row>
    <row r="216" spans="1:6" x14ac:dyDescent="0.25">
      <c r="A216" s="8"/>
      <c r="B216" s="169" t="s">
        <v>128</v>
      </c>
      <c r="C216" s="170"/>
      <c r="D216" s="170"/>
      <c r="E216" s="171"/>
      <c r="F216" s="13">
        <f>F86</f>
        <v>0</v>
      </c>
    </row>
    <row r="217" spans="1:6" x14ac:dyDescent="0.25">
      <c r="A217" s="8"/>
      <c r="B217" s="169" t="s">
        <v>129</v>
      </c>
      <c r="C217" s="170"/>
      <c r="D217" s="170"/>
      <c r="E217" s="171"/>
      <c r="F217" s="13">
        <f>SUM(F105)</f>
        <v>0</v>
      </c>
    </row>
    <row r="218" spans="1:6" x14ac:dyDescent="0.25">
      <c r="A218" s="8"/>
      <c r="B218" s="169" t="s">
        <v>130</v>
      </c>
      <c r="C218" s="170"/>
      <c r="D218" s="170"/>
      <c r="E218" s="171"/>
      <c r="F218" s="13">
        <f>F122</f>
        <v>0</v>
      </c>
    </row>
    <row r="219" spans="1:6" x14ac:dyDescent="0.25">
      <c r="A219" s="8"/>
      <c r="B219" s="169" t="s">
        <v>131</v>
      </c>
      <c r="C219" s="170"/>
      <c r="D219" s="170"/>
      <c r="E219" s="171"/>
      <c r="F219" s="13">
        <f>F156</f>
        <v>0</v>
      </c>
    </row>
    <row r="220" spans="1:6" ht="13.8" thickBot="1" x14ac:dyDescent="0.3">
      <c r="A220" s="8"/>
      <c r="B220" s="169" t="s">
        <v>206</v>
      </c>
      <c r="C220" s="170"/>
      <c r="D220" s="170"/>
      <c r="E220" s="171"/>
      <c r="F220" s="13">
        <f>F212</f>
        <v>0</v>
      </c>
    </row>
    <row r="221" spans="1:6" ht="26.25" customHeight="1" thickBot="1" x14ac:dyDescent="0.3">
      <c r="A221" s="189" t="s">
        <v>107</v>
      </c>
      <c r="B221" s="190"/>
      <c r="C221" s="190"/>
      <c r="D221" s="190"/>
      <c r="E221" s="191"/>
      <c r="F221" s="78">
        <f>SUM(F213:F220)</f>
        <v>0</v>
      </c>
    </row>
  </sheetData>
  <mergeCells count="25">
    <mergeCell ref="A211:E211"/>
    <mergeCell ref="A157:F157"/>
    <mergeCell ref="A173:E173"/>
    <mergeCell ref="A177:E177"/>
    <mergeCell ref="A193:E193"/>
    <mergeCell ref="A204:E204"/>
    <mergeCell ref="A221:E221"/>
    <mergeCell ref="A45:E45"/>
    <mergeCell ref="A62:E62"/>
    <mergeCell ref="A86:E86"/>
    <mergeCell ref="A105:E105"/>
    <mergeCell ref="A122:E122"/>
    <mergeCell ref="A156:E156"/>
    <mergeCell ref="B220:E220"/>
    <mergeCell ref="B215:E215"/>
    <mergeCell ref="B216:E216"/>
    <mergeCell ref="B217:E217"/>
    <mergeCell ref="B218:E218"/>
    <mergeCell ref="B219:E219"/>
    <mergeCell ref="B212:E212"/>
    <mergeCell ref="B213:E213"/>
    <mergeCell ref="B214:E214"/>
    <mergeCell ref="A1:F6"/>
    <mergeCell ref="A7:F7"/>
    <mergeCell ref="A33:E3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CE911-EAF9-4758-9BB6-DCCD77A3AD40}">
  <dimension ref="A1:H221"/>
  <sheetViews>
    <sheetView topLeftCell="A200" zoomScaleNormal="100" workbookViewId="0">
      <selection activeCell="F43" sqref="F43"/>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191</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3</v>
      </c>
      <c r="D16" s="17" t="s">
        <v>12</v>
      </c>
      <c r="E16" s="12"/>
      <c r="F16" s="13"/>
    </row>
    <row r="17" spans="1:6" x14ac:dyDescent="0.25">
      <c r="A17" s="14"/>
      <c r="B17" s="21"/>
      <c r="C17" s="16"/>
      <c r="D17" s="17"/>
      <c r="E17" s="12"/>
      <c r="F17" s="13"/>
    </row>
    <row r="18" spans="1:6" ht="26.4" x14ac:dyDescent="0.25">
      <c r="A18" s="14" t="s">
        <v>18</v>
      </c>
      <c r="B18" s="21" t="s">
        <v>19</v>
      </c>
      <c r="C18" s="16">
        <v>8</v>
      </c>
      <c r="D18" s="17" t="s">
        <v>12</v>
      </c>
      <c r="E18" s="12"/>
      <c r="F18" s="13"/>
    </row>
    <row r="19" spans="1:6" x14ac:dyDescent="0.25">
      <c r="A19" s="14"/>
      <c r="B19" s="15"/>
      <c r="C19" s="16"/>
      <c r="D19" s="17"/>
      <c r="E19" s="12"/>
      <c r="F19" s="13"/>
    </row>
    <row r="20" spans="1:6" ht="26.4" x14ac:dyDescent="0.25">
      <c r="A20" s="14" t="s">
        <v>20</v>
      </c>
      <c r="B20" s="21" t="s">
        <v>21</v>
      </c>
      <c r="C20" s="16">
        <v>12</v>
      </c>
      <c r="D20" s="17" t="s">
        <v>12</v>
      </c>
      <c r="E20" s="12"/>
      <c r="F20" s="13"/>
    </row>
    <row r="21" spans="1:6" x14ac:dyDescent="0.25">
      <c r="A21" s="14"/>
      <c r="B21" s="15"/>
      <c r="C21" s="16"/>
      <c r="D21" s="17"/>
      <c r="E21" s="12"/>
      <c r="F21" s="13"/>
    </row>
    <row r="22" spans="1:6" ht="26.4" x14ac:dyDescent="0.25">
      <c r="A22" s="14" t="s">
        <v>22</v>
      </c>
      <c r="B22" s="21" t="s">
        <v>23</v>
      </c>
      <c r="C22" s="16">
        <v>6</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ht="27" thickBot="1" x14ac:dyDescent="0.3">
      <c r="A32" s="14" t="s">
        <v>91</v>
      </c>
      <c r="B32" s="53" t="s">
        <v>141</v>
      </c>
      <c r="C32" s="39">
        <f>1.2*2.4*0.15</f>
        <v>0.432</v>
      </c>
      <c r="D32" s="17" t="s">
        <v>140</v>
      </c>
      <c r="E32" s="12"/>
      <c r="F32" s="13">
        <f t="shared" ref="F32" si="0">( E32*C32)</f>
        <v>0</v>
      </c>
    </row>
    <row r="33" spans="1:6" ht="25.5" customHeight="1" thickBot="1" x14ac:dyDescent="0.3">
      <c r="A33" s="183" t="s">
        <v>29</v>
      </c>
      <c r="B33" s="184"/>
      <c r="C33" s="184"/>
      <c r="D33" s="184"/>
      <c r="E33" s="185"/>
      <c r="F33" s="6">
        <f>SUM(F10:F32)</f>
        <v>0</v>
      </c>
    </row>
    <row r="34" spans="1:6" x14ac:dyDescent="0.25">
      <c r="A34" s="108">
        <v>2</v>
      </c>
      <c r="B34" s="106" t="s">
        <v>111</v>
      </c>
      <c r="C34" s="84"/>
      <c r="D34" s="85"/>
      <c r="E34" s="86"/>
      <c r="F34" s="86"/>
    </row>
    <row r="35" spans="1:6" x14ac:dyDescent="0.25">
      <c r="A35" s="83"/>
      <c r="B35" s="106" t="s">
        <v>112</v>
      </c>
      <c r="C35" s="84"/>
      <c r="D35" s="85"/>
      <c r="E35" s="86"/>
      <c r="F35" s="86"/>
    </row>
    <row r="36" spans="1:6" x14ac:dyDescent="0.25">
      <c r="A36" s="87" t="s">
        <v>113</v>
      </c>
      <c r="B36" s="105" t="s">
        <v>114</v>
      </c>
      <c r="C36" s="88" t="s">
        <v>115</v>
      </c>
      <c r="D36" s="89"/>
      <c r="E36" s="90"/>
      <c r="F36" s="90"/>
    </row>
    <row r="37" spans="1:6" ht="26.4" x14ac:dyDescent="0.25">
      <c r="A37" s="91"/>
      <c r="B37" s="104" t="s">
        <v>116</v>
      </c>
      <c r="C37" s="92"/>
      <c r="D37" s="93"/>
      <c r="E37" s="94"/>
      <c r="F37" s="94"/>
    </row>
    <row r="38" spans="1:6" x14ac:dyDescent="0.25">
      <c r="A38" s="91"/>
      <c r="B38" s="107" t="s">
        <v>117</v>
      </c>
      <c r="C38" s="92"/>
      <c r="D38" s="93"/>
      <c r="E38" s="94"/>
      <c r="F38" s="95"/>
    </row>
    <row r="39" spans="1:6" ht="26.4" x14ac:dyDescent="0.25">
      <c r="A39" s="91" t="s">
        <v>7</v>
      </c>
      <c r="B39" s="96" t="s">
        <v>118</v>
      </c>
      <c r="C39" s="97">
        <v>350</v>
      </c>
      <c r="D39" s="98" t="s">
        <v>119</v>
      </c>
      <c r="E39" s="99"/>
      <c r="F39" s="95"/>
    </row>
    <row r="40" spans="1:6" x14ac:dyDescent="0.25">
      <c r="A40" s="91"/>
      <c r="B40" s="100"/>
      <c r="C40" s="84"/>
      <c r="D40" s="85"/>
      <c r="E40" s="99"/>
      <c r="F40" s="95"/>
    </row>
    <row r="41" spans="1:6" ht="26.4" x14ac:dyDescent="0.25">
      <c r="A41" s="101"/>
      <c r="B41" s="104" t="s">
        <v>116</v>
      </c>
      <c r="C41" s="102"/>
      <c r="D41" s="103"/>
      <c r="E41" s="99"/>
      <c r="F41" s="95"/>
    </row>
    <row r="42" spans="1:6" x14ac:dyDescent="0.25">
      <c r="A42" s="111"/>
      <c r="B42" s="112"/>
      <c r="C42" s="102"/>
      <c r="D42" s="113"/>
      <c r="E42" s="114"/>
      <c r="F42" s="95"/>
    </row>
    <row r="43" spans="1:6" ht="26.4" x14ac:dyDescent="0.25">
      <c r="A43" s="111" t="s">
        <v>10</v>
      </c>
      <c r="B43" s="112" t="s">
        <v>125</v>
      </c>
      <c r="C43" s="102">
        <v>1</v>
      </c>
      <c r="D43" s="113" t="s">
        <v>70</v>
      </c>
      <c r="E43" s="114"/>
      <c r="F43" s="95"/>
    </row>
    <row r="44" spans="1:6" ht="13.8" thickBot="1" x14ac:dyDescent="0.3">
      <c r="A44" s="109"/>
      <c r="B44" s="109"/>
      <c r="C44" s="109"/>
      <c r="D44" s="109"/>
      <c r="E44" s="109"/>
      <c r="F44" s="110"/>
    </row>
    <row r="45" spans="1:6" ht="25.5" customHeight="1" thickBot="1" x14ac:dyDescent="0.3">
      <c r="A45" s="183" t="s">
        <v>29</v>
      </c>
      <c r="B45" s="184"/>
      <c r="C45" s="184"/>
      <c r="D45" s="184"/>
      <c r="E45" s="185"/>
      <c r="F45" s="6">
        <f>SUM(F39:F44)</f>
        <v>0</v>
      </c>
    </row>
    <row r="46" spans="1:6" x14ac:dyDescent="0.25">
      <c r="A46" s="8">
        <v>3</v>
      </c>
      <c r="B46" s="25" t="s">
        <v>30</v>
      </c>
      <c r="C46" s="16"/>
      <c r="D46" s="17"/>
      <c r="E46" s="27"/>
      <c r="F46" s="13"/>
    </row>
    <row r="47" spans="1:6" x14ac:dyDescent="0.25">
      <c r="A47" s="8"/>
      <c r="B47" s="28" t="s">
        <v>31</v>
      </c>
      <c r="C47" s="16"/>
      <c r="D47" s="17"/>
      <c r="E47" s="27"/>
      <c r="F47" s="13"/>
    </row>
    <row r="48" spans="1:6" x14ac:dyDescent="0.25">
      <c r="A48" s="8"/>
      <c r="B48" s="29" t="s">
        <v>32</v>
      </c>
      <c r="C48" s="16"/>
      <c r="D48" s="17"/>
      <c r="E48" s="27"/>
      <c r="F48" s="13"/>
    </row>
    <row r="49" spans="1:6" x14ac:dyDescent="0.25">
      <c r="A49" s="8"/>
      <c r="B49" s="29" t="s">
        <v>33</v>
      </c>
      <c r="C49" s="16"/>
      <c r="D49" s="17"/>
      <c r="E49" s="27"/>
      <c r="F49" s="13"/>
    </row>
    <row r="50" spans="1:6" x14ac:dyDescent="0.25">
      <c r="A50" s="8"/>
      <c r="B50" s="29" t="s">
        <v>34</v>
      </c>
      <c r="C50" s="16"/>
      <c r="D50" s="17"/>
      <c r="E50" s="27"/>
      <c r="F50" s="13"/>
    </row>
    <row r="51" spans="1:6" x14ac:dyDescent="0.25">
      <c r="A51" s="8"/>
      <c r="B51" s="29" t="s">
        <v>35</v>
      </c>
      <c r="C51" s="16"/>
      <c r="D51" s="17"/>
      <c r="E51" s="27"/>
      <c r="F51" s="13"/>
    </row>
    <row r="52" spans="1:6" x14ac:dyDescent="0.25">
      <c r="A52" s="8"/>
      <c r="B52" s="29" t="s">
        <v>36</v>
      </c>
      <c r="C52" s="16"/>
      <c r="D52" s="17"/>
      <c r="E52" s="27"/>
      <c r="F52" s="13"/>
    </row>
    <row r="53" spans="1:6" x14ac:dyDescent="0.25">
      <c r="A53" s="8"/>
      <c r="B53" s="29" t="s">
        <v>37</v>
      </c>
      <c r="C53" s="16"/>
      <c r="D53" s="17"/>
      <c r="E53" s="27"/>
      <c r="F53" s="13"/>
    </row>
    <row r="54" spans="1:6" x14ac:dyDescent="0.25">
      <c r="A54" s="8"/>
      <c r="B54" s="29" t="s">
        <v>38</v>
      </c>
      <c r="C54" s="16"/>
      <c r="D54" s="17"/>
      <c r="E54" s="27"/>
      <c r="F54" s="13"/>
    </row>
    <row r="55" spans="1:6" x14ac:dyDescent="0.25">
      <c r="A55" s="8"/>
      <c r="B55" s="29" t="s">
        <v>39</v>
      </c>
      <c r="C55" s="16"/>
      <c r="D55" s="17"/>
      <c r="E55" s="27"/>
      <c r="F55" s="13"/>
    </row>
    <row r="56" spans="1:6" x14ac:dyDescent="0.25">
      <c r="A56" s="8"/>
      <c r="B56" s="30"/>
      <c r="C56" s="16"/>
      <c r="D56" s="17"/>
      <c r="E56" s="27"/>
      <c r="F56" s="13"/>
    </row>
    <row r="57" spans="1:6" s="33" customFormat="1" ht="15.6" x14ac:dyDescent="0.3">
      <c r="A57" s="14" t="s">
        <v>7</v>
      </c>
      <c r="B57" s="31" t="s">
        <v>143</v>
      </c>
      <c r="C57" s="16">
        <v>200</v>
      </c>
      <c r="D57" s="32" t="s">
        <v>40</v>
      </c>
      <c r="E57" s="27"/>
      <c r="F57" s="13"/>
    </row>
    <row r="58" spans="1:6" x14ac:dyDescent="0.25">
      <c r="A58" s="14" t="s">
        <v>10</v>
      </c>
      <c r="B58" s="34" t="s">
        <v>41</v>
      </c>
      <c r="C58" s="35">
        <v>230</v>
      </c>
      <c r="D58" s="36" t="s">
        <v>26</v>
      </c>
      <c r="E58" s="27"/>
      <c r="F58" s="13"/>
    </row>
    <row r="59" spans="1:6" s="33" customFormat="1" x14ac:dyDescent="0.25">
      <c r="A59" s="14" t="s">
        <v>13</v>
      </c>
      <c r="B59" s="37" t="s">
        <v>42</v>
      </c>
      <c r="C59" s="16">
        <v>105</v>
      </c>
      <c r="D59" s="17" t="s">
        <v>12</v>
      </c>
      <c r="E59" s="27"/>
      <c r="F59" s="13"/>
    </row>
    <row r="60" spans="1:6" ht="24.6" customHeight="1" x14ac:dyDescent="0.25">
      <c r="A60" s="14" t="s">
        <v>43</v>
      </c>
      <c r="B60" s="38" t="s">
        <v>44</v>
      </c>
      <c r="C60" s="39">
        <v>450</v>
      </c>
      <c r="D60" s="40" t="s">
        <v>40</v>
      </c>
      <c r="E60" s="13"/>
      <c r="F60" s="13"/>
    </row>
    <row r="61" spans="1:6" ht="13.8" thickBot="1" x14ac:dyDescent="0.3">
      <c r="A61" s="8"/>
      <c r="C61" s="41"/>
      <c r="D61" s="36"/>
      <c r="E61" s="27"/>
      <c r="F61" s="13">
        <f t="shared" ref="F61" si="1">C61*E61</f>
        <v>0</v>
      </c>
    </row>
    <row r="62" spans="1:6" ht="25.5" customHeight="1" thickBot="1" x14ac:dyDescent="0.3">
      <c r="A62" s="183" t="s">
        <v>29</v>
      </c>
      <c r="B62" s="184"/>
      <c r="C62" s="184"/>
      <c r="D62" s="184"/>
      <c r="E62" s="185"/>
      <c r="F62" s="6">
        <f>SUM(F57:F61)</f>
        <v>0</v>
      </c>
    </row>
    <row r="63" spans="1:6" x14ac:dyDescent="0.25">
      <c r="A63" s="8">
        <v>4</v>
      </c>
      <c r="B63" s="28" t="s">
        <v>45</v>
      </c>
      <c r="C63" s="26"/>
      <c r="D63" s="17"/>
      <c r="E63" s="27"/>
      <c r="F63" s="13"/>
    </row>
    <row r="64" spans="1:6" x14ac:dyDescent="0.25">
      <c r="A64" s="8"/>
      <c r="B64" s="29" t="s">
        <v>46</v>
      </c>
      <c r="C64" s="16"/>
      <c r="D64" s="17"/>
      <c r="E64" s="27"/>
      <c r="F64" s="13"/>
    </row>
    <row r="65" spans="1:6" ht="26.4" x14ac:dyDescent="0.25">
      <c r="A65" s="14" t="s">
        <v>7</v>
      </c>
      <c r="B65" s="42" t="s">
        <v>121</v>
      </c>
      <c r="C65" s="35">
        <v>2</v>
      </c>
      <c r="D65" s="17" t="s">
        <v>12</v>
      </c>
      <c r="E65" s="43"/>
      <c r="F65" s="44"/>
    </row>
    <row r="66" spans="1:6" x14ac:dyDescent="0.25">
      <c r="A66" s="14"/>
      <c r="B66" s="45"/>
      <c r="C66" s="35"/>
      <c r="D66" s="17"/>
      <c r="E66" s="43"/>
      <c r="F66" s="44"/>
    </row>
    <row r="67" spans="1:6" ht="26.4" x14ac:dyDescent="0.25">
      <c r="A67" s="14" t="s">
        <v>10</v>
      </c>
      <c r="B67" s="42" t="s">
        <v>47</v>
      </c>
      <c r="C67" s="35">
        <v>13</v>
      </c>
      <c r="D67" s="17" t="s">
        <v>12</v>
      </c>
      <c r="E67" s="43"/>
      <c r="F67" s="44"/>
    </row>
    <row r="68" spans="1:6" x14ac:dyDescent="0.25">
      <c r="A68" s="14"/>
      <c r="B68" s="45"/>
      <c r="C68" s="35"/>
      <c r="D68" s="17"/>
      <c r="E68" s="43"/>
      <c r="F68" s="44"/>
    </row>
    <row r="69" spans="1:6" ht="26.4" x14ac:dyDescent="0.25">
      <c r="A69" s="14" t="s">
        <v>13</v>
      </c>
      <c r="B69" s="42" t="s">
        <v>48</v>
      </c>
      <c r="C69" s="35">
        <v>6</v>
      </c>
      <c r="D69" s="17" t="s">
        <v>12</v>
      </c>
      <c r="E69" s="43"/>
      <c r="F69" s="44"/>
    </row>
    <row r="70" spans="1:6" x14ac:dyDescent="0.25">
      <c r="A70" s="14"/>
      <c r="B70" s="45"/>
      <c r="C70" s="35"/>
      <c r="D70" s="17"/>
      <c r="E70" s="43"/>
      <c r="F70" s="44"/>
    </row>
    <row r="71" spans="1:6" x14ac:dyDescent="0.25">
      <c r="A71" s="8"/>
      <c r="B71" s="46" t="s">
        <v>49</v>
      </c>
      <c r="C71" s="16"/>
      <c r="D71" s="17"/>
      <c r="E71" s="47"/>
      <c r="F71" s="44"/>
    </row>
    <row r="72" spans="1:6" x14ac:dyDescent="0.25">
      <c r="A72" s="8"/>
      <c r="B72" s="29" t="s">
        <v>50</v>
      </c>
      <c r="C72" s="16"/>
      <c r="D72" s="17"/>
      <c r="E72" s="27"/>
      <c r="F72" s="44"/>
    </row>
    <row r="73" spans="1:6" x14ac:dyDescent="0.25">
      <c r="A73" s="8"/>
      <c r="B73" s="29" t="s">
        <v>51</v>
      </c>
      <c r="C73" s="16"/>
      <c r="D73" s="17"/>
      <c r="E73" s="27"/>
      <c r="F73" s="44"/>
    </row>
    <row r="74" spans="1:6" x14ac:dyDescent="0.25">
      <c r="A74" s="8"/>
      <c r="B74" s="29" t="s">
        <v>52</v>
      </c>
      <c r="C74" s="16"/>
      <c r="D74" s="17"/>
      <c r="E74" s="27"/>
      <c r="F74" s="44"/>
    </row>
    <row r="75" spans="1:6" x14ac:dyDescent="0.25">
      <c r="A75" s="8"/>
      <c r="B75" s="29" t="s">
        <v>53</v>
      </c>
      <c r="C75" s="16"/>
      <c r="D75" s="17"/>
      <c r="E75" s="27"/>
      <c r="F75" s="44"/>
    </row>
    <row r="76" spans="1:6" x14ac:dyDescent="0.25">
      <c r="A76" s="8"/>
      <c r="B76" s="29" t="s">
        <v>54</v>
      </c>
      <c r="C76" s="16"/>
      <c r="D76" s="17"/>
      <c r="E76" s="27"/>
      <c r="F76" s="44"/>
    </row>
    <row r="77" spans="1:6" x14ac:dyDescent="0.25">
      <c r="A77" s="8"/>
      <c r="B77" s="29" t="s">
        <v>55</v>
      </c>
      <c r="C77" s="16"/>
      <c r="D77" s="17"/>
      <c r="E77" s="27"/>
      <c r="F77" s="44"/>
    </row>
    <row r="78" spans="1:6" ht="26.4" x14ac:dyDescent="0.25">
      <c r="A78" s="14" t="s">
        <v>43</v>
      </c>
      <c r="B78" s="48" t="s">
        <v>56</v>
      </c>
      <c r="C78" s="16">
        <v>12</v>
      </c>
      <c r="D78" s="17" t="s">
        <v>12</v>
      </c>
      <c r="E78" s="27"/>
      <c r="F78" s="44"/>
    </row>
    <row r="79" spans="1:6" x14ac:dyDescent="0.25">
      <c r="A79" s="14"/>
      <c r="B79" s="48"/>
      <c r="C79" s="16"/>
      <c r="D79" s="17"/>
      <c r="E79" s="27"/>
      <c r="F79" s="44"/>
    </row>
    <row r="80" spans="1:6" ht="26.4" x14ac:dyDescent="0.25">
      <c r="A80" s="14" t="s">
        <v>16</v>
      </c>
      <c r="B80" s="48" t="s">
        <v>57</v>
      </c>
      <c r="C80" s="16">
        <v>6</v>
      </c>
      <c r="D80" s="17" t="s">
        <v>12</v>
      </c>
      <c r="E80" s="27"/>
      <c r="F80" s="44"/>
    </row>
    <row r="81" spans="1:8" x14ac:dyDescent="0.25">
      <c r="A81" s="14"/>
      <c r="B81" s="48"/>
      <c r="C81" s="16"/>
      <c r="D81" s="17"/>
      <c r="E81" s="27"/>
      <c r="F81" s="44"/>
    </row>
    <row r="82" spans="1:8" ht="26.4" x14ac:dyDescent="0.25">
      <c r="A82" s="14" t="s">
        <v>18</v>
      </c>
      <c r="B82" s="22" t="s">
        <v>58</v>
      </c>
      <c r="C82" s="16">
        <f>C78</f>
        <v>12</v>
      </c>
      <c r="D82" s="17" t="s">
        <v>12</v>
      </c>
      <c r="E82" s="27"/>
      <c r="F82" s="44"/>
    </row>
    <row r="83" spans="1:8" x14ac:dyDescent="0.25">
      <c r="A83" s="14"/>
      <c r="B83" s="49"/>
      <c r="C83" s="16"/>
      <c r="D83" s="17"/>
      <c r="E83" s="27"/>
      <c r="F83" s="44"/>
    </row>
    <row r="84" spans="1:8" ht="26.4" x14ac:dyDescent="0.25">
      <c r="A84" s="14" t="s">
        <v>67</v>
      </c>
      <c r="B84" s="22" t="s">
        <v>59</v>
      </c>
      <c r="C84" s="16">
        <f>C80</f>
        <v>6</v>
      </c>
      <c r="D84" s="17" t="s">
        <v>12</v>
      </c>
      <c r="E84" s="27"/>
      <c r="F84" s="44"/>
    </row>
    <row r="85" spans="1:8" ht="14.25" customHeight="1" thickBot="1" x14ac:dyDescent="0.3">
      <c r="A85" s="8"/>
      <c r="B85" s="48"/>
      <c r="C85" s="16"/>
      <c r="D85" s="17"/>
      <c r="E85" s="27"/>
      <c r="F85" s="44">
        <f t="shared" ref="F85" si="2">E85*C85</f>
        <v>0</v>
      </c>
    </row>
    <row r="86" spans="1:8" ht="21.6" customHeight="1" thickBot="1" x14ac:dyDescent="0.3">
      <c r="A86" s="183" t="s">
        <v>29</v>
      </c>
      <c r="B86" s="184"/>
      <c r="C86" s="184"/>
      <c r="D86" s="184"/>
      <c r="E86" s="185"/>
      <c r="F86" s="6">
        <f>SUM(F65:F85)</f>
        <v>0</v>
      </c>
    </row>
    <row r="87" spans="1:8" x14ac:dyDescent="0.25">
      <c r="A87" s="8">
        <v>5</v>
      </c>
      <c r="B87" s="28" t="s">
        <v>60</v>
      </c>
      <c r="C87" s="26"/>
      <c r="D87" s="17"/>
      <c r="E87" s="27"/>
      <c r="F87" s="13"/>
    </row>
    <row r="88" spans="1:8" x14ac:dyDescent="0.25">
      <c r="A88" s="8"/>
      <c r="B88" s="29" t="s">
        <v>61</v>
      </c>
      <c r="C88" s="16"/>
      <c r="D88" s="17"/>
      <c r="E88" s="27"/>
      <c r="F88" s="13"/>
    </row>
    <row r="89" spans="1:8" ht="39.9" customHeight="1" x14ac:dyDescent="0.25">
      <c r="A89" s="14" t="s">
        <v>7</v>
      </c>
      <c r="B89" s="50" t="s">
        <v>148</v>
      </c>
      <c r="C89" s="35">
        <v>650.5</v>
      </c>
      <c r="D89" s="32" t="s">
        <v>40</v>
      </c>
      <c r="E89" s="51"/>
      <c r="F89" s="44"/>
    </row>
    <row r="90" spans="1:8" x14ac:dyDescent="0.25">
      <c r="A90" s="14"/>
      <c r="B90" s="30"/>
      <c r="C90" s="16"/>
      <c r="D90" s="17"/>
      <c r="E90" s="27"/>
      <c r="F90" s="44"/>
    </row>
    <row r="91" spans="1:8" ht="52.8" x14ac:dyDescent="0.25">
      <c r="A91" s="52" t="s">
        <v>10</v>
      </c>
      <c r="B91" s="53" t="s">
        <v>62</v>
      </c>
      <c r="C91" s="16">
        <v>435.6</v>
      </c>
      <c r="D91" s="32" t="s">
        <v>40</v>
      </c>
      <c r="E91" s="27"/>
      <c r="F91" s="44"/>
      <c r="G91" s="54"/>
      <c r="H91" s="54"/>
    </row>
    <row r="92" spans="1:8" x14ac:dyDescent="0.25">
      <c r="A92" s="52"/>
      <c r="B92" s="53"/>
      <c r="C92" s="16"/>
      <c r="D92" s="32"/>
      <c r="E92" s="27"/>
      <c r="F92" s="44"/>
      <c r="G92" s="54"/>
      <c r="H92" s="54"/>
    </row>
    <row r="93" spans="1:8" ht="39.6" x14ac:dyDescent="0.25">
      <c r="A93" s="52" t="s">
        <v>13</v>
      </c>
      <c r="B93" s="53" t="s">
        <v>63</v>
      </c>
      <c r="C93" s="16">
        <v>850.6</v>
      </c>
      <c r="D93" s="32" t="s">
        <v>40</v>
      </c>
      <c r="E93" s="27"/>
      <c r="F93" s="44"/>
      <c r="G93" s="54"/>
      <c r="H93" s="54"/>
    </row>
    <row r="94" spans="1:8" x14ac:dyDescent="0.25">
      <c r="A94" s="52"/>
      <c r="B94" s="53"/>
      <c r="C94" s="16"/>
      <c r="D94" s="32"/>
      <c r="E94" s="27"/>
      <c r="F94" s="44"/>
      <c r="G94" s="54"/>
      <c r="H94" s="54"/>
    </row>
    <row r="95" spans="1:8" ht="39.6" x14ac:dyDescent="0.25">
      <c r="A95" s="52" t="s">
        <v>43</v>
      </c>
      <c r="B95" s="53" t="s">
        <v>64</v>
      </c>
      <c r="C95" s="16">
        <f>374.4*1.4</f>
        <v>524.16</v>
      </c>
      <c r="D95" s="32" t="s">
        <v>40</v>
      </c>
      <c r="E95" s="27"/>
      <c r="F95" s="44"/>
      <c r="G95" s="54"/>
      <c r="H95" s="54"/>
    </row>
    <row r="96" spans="1:8" x14ac:dyDescent="0.25">
      <c r="A96" s="52"/>
      <c r="B96" s="53"/>
      <c r="C96" s="16"/>
      <c r="D96" s="32"/>
      <c r="E96" s="27"/>
      <c r="F96" s="44"/>
      <c r="G96" s="54"/>
      <c r="H96" s="54"/>
    </row>
    <row r="97" spans="1:8" ht="52.8" x14ac:dyDescent="0.25">
      <c r="A97" s="52" t="s">
        <v>16</v>
      </c>
      <c r="B97" s="53" t="s">
        <v>65</v>
      </c>
      <c r="C97" s="16">
        <v>456.6</v>
      </c>
      <c r="D97" s="32" t="s">
        <v>40</v>
      </c>
      <c r="E97" s="27"/>
      <c r="F97" s="44"/>
      <c r="G97" s="54"/>
      <c r="H97" s="54"/>
    </row>
    <row r="98" spans="1:8" x14ac:dyDescent="0.25">
      <c r="A98" s="52"/>
      <c r="B98" s="53"/>
      <c r="C98" s="16"/>
      <c r="D98" s="32"/>
      <c r="E98" s="27"/>
      <c r="F98" s="44"/>
      <c r="G98" s="54"/>
      <c r="H98" s="54"/>
    </row>
    <row r="99" spans="1:8" ht="52.8" x14ac:dyDescent="0.25">
      <c r="A99" s="55" t="s">
        <v>18</v>
      </c>
      <c r="B99" s="56" t="s">
        <v>66</v>
      </c>
      <c r="C99" s="57">
        <v>850.6</v>
      </c>
      <c r="D99" s="58" t="s">
        <v>40</v>
      </c>
      <c r="E99" s="59"/>
      <c r="F99" s="60"/>
      <c r="G99" s="54"/>
      <c r="H99" s="54"/>
    </row>
    <row r="100" spans="1:8" x14ac:dyDescent="0.25">
      <c r="A100" s="52"/>
      <c r="B100" s="53"/>
      <c r="C100" s="16"/>
      <c r="D100" s="32"/>
      <c r="E100" s="27"/>
      <c r="F100" s="44"/>
      <c r="G100" s="54"/>
      <c r="H100" s="54"/>
    </row>
    <row r="101" spans="1:8" ht="26.4" x14ac:dyDescent="0.25">
      <c r="A101" s="52" t="s">
        <v>67</v>
      </c>
      <c r="B101" s="53" t="s">
        <v>68</v>
      </c>
      <c r="C101" s="16">
        <f>66*0.3</f>
        <v>19.8</v>
      </c>
      <c r="D101" s="32" t="s">
        <v>40</v>
      </c>
      <c r="E101" s="27"/>
      <c r="F101" s="44"/>
      <c r="G101" s="54"/>
      <c r="H101" s="61"/>
    </row>
    <row r="102" spans="1:8" x14ac:dyDescent="0.25">
      <c r="A102" s="52"/>
      <c r="B102" s="53"/>
      <c r="C102" s="16"/>
      <c r="D102" s="32"/>
      <c r="E102" s="27"/>
      <c r="F102" s="44"/>
      <c r="G102" s="54"/>
      <c r="H102" s="61"/>
    </row>
    <row r="103" spans="1:8" ht="26.4" x14ac:dyDescent="0.25">
      <c r="A103" s="52" t="s">
        <v>20</v>
      </c>
      <c r="B103" s="53" t="s">
        <v>122</v>
      </c>
      <c r="C103" s="16">
        <v>1</v>
      </c>
      <c r="D103" s="32" t="s">
        <v>70</v>
      </c>
      <c r="E103" s="27"/>
      <c r="F103" s="44"/>
      <c r="G103" s="54"/>
      <c r="H103" s="61"/>
    </row>
    <row r="104" spans="1:8" ht="13.8" thickBot="1" x14ac:dyDescent="0.3">
      <c r="A104" s="52"/>
      <c r="B104" s="62"/>
      <c r="C104" s="16"/>
      <c r="D104" s="32"/>
      <c r="E104" s="27"/>
      <c r="F104" s="44">
        <f t="shared" ref="F104" si="3">E104*C104</f>
        <v>0</v>
      </c>
      <c r="G104" s="54"/>
      <c r="H104" s="54"/>
    </row>
    <row r="105" spans="1:8" ht="24.6" customHeight="1" thickBot="1" x14ac:dyDescent="0.3">
      <c r="A105" s="183" t="s">
        <v>29</v>
      </c>
      <c r="B105" s="184"/>
      <c r="C105" s="184"/>
      <c r="D105" s="184"/>
      <c r="E105" s="185"/>
      <c r="F105" s="6">
        <f>SUM(F87:F104)</f>
        <v>0</v>
      </c>
      <c r="G105" s="54"/>
      <c r="H105" s="54"/>
    </row>
    <row r="106" spans="1:8" x14ac:dyDescent="0.25">
      <c r="A106" s="63">
        <v>6</v>
      </c>
      <c r="B106" s="64" t="s">
        <v>71</v>
      </c>
      <c r="C106" s="65"/>
      <c r="D106" s="17"/>
      <c r="E106" s="27"/>
      <c r="F106" s="13"/>
      <c r="G106" s="54"/>
      <c r="H106" s="54"/>
    </row>
    <row r="107" spans="1:8" x14ac:dyDescent="0.25">
      <c r="A107" s="63"/>
      <c r="B107" s="66"/>
      <c r="C107" s="65"/>
      <c r="D107" s="17"/>
      <c r="E107" s="27"/>
      <c r="F107" s="13"/>
    </row>
    <row r="108" spans="1:8" ht="26.4" x14ac:dyDescent="0.25">
      <c r="A108" s="52" t="s">
        <v>7</v>
      </c>
      <c r="B108" s="67" t="s">
        <v>72</v>
      </c>
      <c r="C108" s="65">
        <v>1</v>
      </c>
      <c r="D108" s="17" t="s">
        <v>73</v>
      </c>
      <c r="E108" s="27"/>
      <c r="F108" s="13"/>
    </row>
    <row r="109" spans="1:8" x14ac:dyDescent="0.25">
      <c r="A109" s="52"/>
      <c r="B109" s="66"/>
      <c r="C109" s="65"/>
      <c r="D109" s="17"/>
      <c r="E109" s="27"/>
      <c r="F109" s="13"/>
    </row>
    <row r="110" spans="1:8" x14ac:dyDescent="0.25">
      <c r="A110" s="52"/>
      <c r="B110" s="64" t="s">
        <v>74</v>
      </c>
      <c r="C110" s="65"/>
      <c r="D110" s="17"/>
      <c r="E110" s="27"/>
      <c r="F110" s="13"/>
    </row>
    <row r="111" spans="1:8" x14ac:dyDescent="0.25">
      <c r="A111" s="52"/>
      <c r="B111" s="66"/>
      <c r="C111" s="65"/>
      <c r="D111" s="17"/>
      <c r="E111" s="27"/>
      <c r="F111" s="13"/>
    </row>
    <row r="112" spans="1:8" x14ac:dyDescent="0.25">
      <c r="A112" s="52" t="s">
        <v>10</v>
      </c>
      <c r="B112" s="66" t="s">
        <v>75</v>
      </c>
      <c r="C112" s="65">
        <v>30</v>
      </c>
      <c r="D112" s="17" t="s">
        <v>12</v>
      </c>
      <c r="E112" s="27"/>
      <c r="F112" s="13"/>
    </row>
    <row r="113" spans="1:6" x14ac:dyDescent="0.25">
      <c r="A113" s="52"/>
      <c r="B113" s="66"/>
      <c r="C113" s="65"/>
      <c r="D113" s="17"/>
      <c r="E113" s="27"/>
      <c r="F113" s="13"/>
    </row>
    <row r="114" spans="1:6" x14ac:dyDescent="0.25">
      <c r="A114" s="52" t="s">
        <v>13</v>
      </c>
      <c r="B114" s="66" t="s">
        <v>76</v>
      </c>
      <c r="C114" s="65">
        <v>20</v>
      </c>
      <c r="D114" s="17" t="s">
        <v>12</v>
      </c>
      <c r="E114" s="27"/>
      <c r="F114" s="13"/>
    </row>
    <row r="115" spans="1:6" x14ac:dyDescent="0.25">
      <c r="A115" s="52"/>
      <c r="B115" s="66"/>
      <c r="C115" s="65"/>
      <c r="D115" s="17"/>
      <c r="E115" s="27"/>
      <c r="F115" s="13"/>
    </row>
    <row r="116" spans="1:6" x14ac:dyDescent="0.25">
      <c r="A116" s="52" t="s">
        <v>43</v>
      </c>
      <c r="B116" s="66" t="s">
        <v>77</v>
      </c>
      <c r="C116" s="65">
        <v>15</v>
      </c>
      <c r="D116" s="17" t="s">
        <v>12</v>
      </c>
      <c r="E116" s="27"/>
      <c r="F116" s="13"/>
    </row>
    <row r="117" spans="1:6" x14ac:dyDescent="0.25">
      <c r="A117" s="52"/>
      <c r="B117" s="66"/>
      <c r="C117" s="65"/>
      <c r="D117" s="17"/>
      <c r="E117" s="27"/>
      <c r="F117" s="13"/>
    </row>
    <row r="118" spans="1:6" x14ac:dyDescent="0.25">
      <c r="A118" s="52" t="s">
        <v>16</v>
      </c>
      <c r="B118" s="66" t="s">
        <v>78</v>
      </c>
      <c r="C118" s="65">
        <v>18</v>
      </c>
      <c r="D118" s="17" t="s">
        <v>12</v>
      </c>
      <c r="E118" s="27"/>
      <c r="F118" s="13"/>
    </row>
    <row r="119" spans="1:6" x14ac:dyDescent="0.25">
      <c r="A119" s="52"/>
      <c r="B119" s="66"/>
      <c r="C119" s="65"/>
      <c r="D119" s="17"/>
      <c r="E119" s="27"/>
      <c r="F119" s="13"/>
    </row>
    <row r="120" spans="1:6" ht="17.399999999999999" customHeight="1" x14ac:dyDescent="0.25">
      <c r="A120" s="52" t="s">
        <v>18</v>
      </c>
      <c r="B120" s="66" t="s">
        <v>79</v>
      </c>
      <c r="C120" s="65">
        <v>7</v>
      </c>
      <c r="D120" s="17" t="s">
        <v>12</v>
      </c>
      <c r="E120" s="27"/>
      <c r="F120" s="13"/>
    </row>
    <row r="121" spans="1:6" ht="13.8" thickBot="1" x14ac:dyDescent="0.3">
      <c r="A121" s="63"/>
      <c r="B121" s="66"/>
      <c r="C121" s="65"/>
      <c r="D121" s="17"/>
      <c r="E121" s="27"/>
      <c r="F121" s="13">
        <f t="shared" ref="F121" si="4">E121*C121</f>
        <v>0</v>
      </c>
    </row>
    <row r="122" spans="1:6" ht="20.100000000000001" customHeight="1" thickBot="1" x14ac:dyDescent="0.3">
      <c r="A122" s="183" t="s">
        <v>29</v>
      </c>
      <c r="B122" s="184"/>
      <c r="C122" s="184"/>
      <c r="D122" s="184"/>
      <c r="E122" s="185"/>
      <c r="F122" s="6">
        <f>SUM(F108:F121)</f>
        <v>0</v>
      </c>
    </row>
    <row r="123" spans="1:6" ht="29.4" customHeight="1" x14ac:dyDescent="0.25">
      <c r="A123" s="8">
        <v>7</v>
      </c>
      <c r="B123" s="68" t="s">
        <v>80</v>
      </c>
      <c r="C123" s="69"/>
      <c r="D123" s="17"/>
      <c r="E123" s="27"/>
      <c r="F123" s="13"/>
    </row>
    <row r="124" spans="1:6" ht="14.1" customHeight="1" x14ac:dyDescent="0.25">
      <c r="A124" s="8"/>
      <c r="B124" s="28"/>
      <c r="C124" s="70"/>
      <c r="D124" s="17"/>
      <c r="E124" s="27"/>
      <c r="F124" s="13"/>
    </row>
    <row r="125" spans="1:6" ht="38.1" customHeight="1" x14ac:dyDescent="0.25">
      <c r="A125" s="14" t="s">
        <v>7</v>
      </c>
      <c r="B125" s="71" t="s">
        <v>25</v>
      </c>
      <c r="C125" s="39">
        <v>6</v>
      </c>
      <c r="D125" s="32" t="s">
        <v>26</v>
      </c>
      <c r="E125" s="27"/>
      <c r="F125" s="13"/>
    </row>
    <row r="126" spans="1:6" ht="14.1" customHeight="1" x14ac:dyDescent="0.25">
      <c r="A126" s="8"/>
      <c r="B126" s="28"/>
      <c r="C126" s="70"/>
      <c r="D126" s="17"/>
      <c r="E126" s="27"/>
      <c r="F126" s="13"/>
    </row>
    <row r="127" spans="1:6" ht="24.6" customHeight="1" x14ac:dyDescent="0.25">
      <c r="A127" s="14" t="s">
        <v>10</v>
      </c>
      <c r="B127" s="48" t="s">
        <v>126</v>
      </c>
      <c r="C127" s="39">
        <v>1</v>
      </c>
      <c r="D127" s="17" t="s">
        <v>73</v>
      </c>
      <c r="E127" s="27"/>
      <c r="F127" s="13"/>
    </row>
    <row r="128" spans="1:6" ht="14.1" customHeight="1" x14ac:dyDescent="0.25">
      <c r="A128" s="8"/>
      <c r="B128" s="28"/>
      <c r="C128" s="70"/>
      <c r="D128" s="17"/>
      <c r="E128" s="27"/>
      <c r="F128" s="13"/>
    </row>
    <row r="129" spans="1:6" ht="14.1" customHeight="1" x14ac:dyDescent="0.25">
      <c r="A129" s="14"/>
      <c r="B129" s="72" t="s">
        <v>81</v>
      </c>
      <c r="C129" s="70"/>
      <c r="D129" s="17"/>
      <c r="E129" s="27"/>
      <c r="F129" s="13"/>
    </row>
    <row r="130" spans="1:6" ht="14.1" customHeight="1" x14ac:dyDescent="0.25">
      <c r="A130" s="14" t="s">
        <v>13</v>
      </c>
      <c r="B130" s="73" t="s">
        <v>82</v>
      </c>
      <c r="C130" s="39">
        <v>0.6</v>
      </c>
      <c r="D130" s="17" t="s">
        <v>83</v>
      </c>
      <c r="E130" s="27"/>
      <c r="F130" s="13"/>
    </row>
    <row r="131" spans="1:6" ht="14.1" customHeight="1" x14ac:dyDescent="0.25">
      <c r="A131" s="14"/>
      <c r="B131" s="28"/>
      <c r="C131" s="70"/>
      <c r="D131" s="17"/>
      <c r="E131" s="27"/>
      <c r="F131" s="13"/>
    </row>
    <row r="132" spans="1:6" ht="14.1" customHeight="1" x14ac:dyDescent="0.25">
      <c r="A132" s="14" t="s">
        <v>43</v>
      </c>
      <c r="B132" s="73" t="s">
        <v>84</v>
      </c>
      <c r="C132" s="39">
        <v>0.28000000000000003</v>
      </c>
      <c r="D132" s="17" t="s">
        <v>83</v>
      </c>
      <c r="E132" s="27"/>
      <c r="F132" s="13"/>
    </row>
    <row r="133" spans="1:6" ht="14.1" customHeight="1" x14ac:dyDescent="0.25">
      <c r="A133" s="8"/>
      <c r="B133" s="28"/>
      <c r="C133" s="70"/>
      <c r="D133" s="17"/>
      <c r="E133" s="27"/>
      <c r="F133" s="13"/>
    </row>
    <row r="134" spans="1:6" ht="27" customHeight="1" x14ac:dyDescent="0.25">
      <c r="A134" s="14" t="s">
        <v>16</v>
      </c>
      <c r="B134" s="53" t="s">
        <v>85</v>
      </c>
      <c r="C134" s="39">
        <f>1.2*2.4*0.15</f>
        <v>0.432</v>
      </c>
      <c r="D134" s="17" t="s">
        <v>83</v>
      </c>
      <c r="E134" s="27"/>
      <c r="F134" s="13"/>
    </row>
    <row r="135" spans="1:6" ht="12.9" customHeight="1" x14ac:dyDescent="0.25">
      <c r="A135" s="14"/>
      <c r="B135" s="53"/>
      <c r="C135" s="39"/>
      <c r="D135" s="17"/>
      <c r="E135" s="27"/>
      <c r="F135" s="13"/>
    </row>
    <row r="136" spans="1:6" ht="26.4" x14ac:dyDescent="0.25">
      <c r="A136" s="14" t="s">
        <v>20</v>
      </c>
      <c r="B136" s="74" t="s">
        <v>86</v>
      </c>
      <c r="C136" s="39">
        <v>7</v>
      </c>
      <c r="D136" s="17" t="s">
        <v>12</v>
      </c>
      <c r="E136" s="27"/>
      <c r="F136" s="13"/>
    </row>
    <row r="137" spans="1:6" x14ac:dyDescent="0.25">
      <c r="A137" s="14"/>
      <c r="B137" s="75"/>
      <c r="C137" s="39"/>
      <c r="D137" s="17"/>
      <c r="E137" s="27"/>
      <c r="F137" s="13"/>
    </row>
    <row r="138" spans="1:6" ht="26.4" x14ac:dyDescent="0.25">
      <c r="A138" s="14" t="s">
        <v>22</v>
      </c>
      <c r="B138" s="75" t="s">
        <v>87</v>
      </c>
      <c r="C138" s="39">
        <v>6</v>
      </c>
      <c r="D138" s="17" t="s">
        <v>12</v>
      </c>
      <c r="E138" s="27"/>
      <c r="F138" s="13"/>
    </row>
    <row r="139" spans="1:6" x14ac:dyDescent="0.25">
      <c r="A139" s="14"/>
      <c r="B139" s="75"/>
      <c r="C139" s="39"/>
      <c r="D139" s="17"/>
      <c r="E139" s="27"/>
      <c r="F139" s="13"/>
    </row>
    <row r="140" spans="1:6" ht="26.4" x14ac:dyDescent="0.25">
      <c r="A140" s="14" t="s">
        <v>24</v>
      </c>
      <c r="B140" s="75" t="s">
        <v>88</v>
      </c>
      <c r="C140" s="39">
        <v>6</v>
      </c>
      <c r="D140" s="17" t="s">
        <v>12</v>
      </c>
      <c r="E140" s="27"/>
      <c r="F140" s="13"/>
    </row>
    <row r="141" spans="1:6" x14ac:dyDescent="0.25">
      <c r="A141" s="14"/>
      <c r="B141" s="75"/>
      <c r="C141" s="39"/>
      <c r="D141" s="17"/>
      <c r="E141" s="27"/>
      <c r="F141" s="13"/>
    </row>
    <row r="142" spans="1:6" ht="46.5" customHeight="1" x14ac:dyDescent="0.25">
      <c r="A142" s="14" t="s">
        <v>89</v>
      </c>
      <c r="B142" s="53" t="s">
        <v>90</v>
      </c>
      <c r="C142" s="39">
        <v>150</v>
      </c>
      <c r="D142" s="32" t="s">
        <v>40</v>
      </c>
      <c r="E142" s="27"/>
      <c r="F142" s="13"/>
    </row>
    <row r="143" spans="1:6" ht="14.1" customHeight="1" x14ac:dyDescent="0.25">
      <c r="A143" s="14"/>
      <c r="B143" s="28"/>
      <c r="C143" s="39"/>
      <c r="D143" s="17"/>
      <c r="E143" s="27"/>
      <c r="F143" s="13"/>
    </row>
    <row r="144" spans="1:6" ht="39.6" x14ac:dyDescent="0.25">
      <c r="A144" s="14" t="s">
        <v>91</v>
      </c>
      <c r="B144" s="53" t="s">
        <v>92</v>
      </c>
      <c r="C144" s="39">
        <v>190</v>
      </c>
      <c r="D144" s="32" t="s">
        <v>40</v>
      </c>
      <c r="E144" s="27"/>
      <c r="F144" s="13"/>
    </row>
    <row r="145" spans="1:6" ht="14.1" customHeight="1" x14ac:dyDescent="0.25">
      <c r="A145" s="8"/>
      <c r="B145" s="28"/>
      <c r="C145" s="70"/>
      <c r="D145" s="17"/>
      <c r="E145" s="27"/>
      <c r="F145" s="13"/>
    </row>
    <row r="146" spans="1:6" ht="14.1" customHeight="1" x14ac:dyDescent="0.25">
      <c r="A146" s="8"/>
      <c r="B146" s="28" t="s">
        <v>93</v>
      </c>
      <c r="C146" s="70"/>
      <c r="D146" s="17"/>
      <c r="E146" s="27"/>
      <c r="F146" s="13"/>
    </row>
    <row r="147" spans="1:6" ht="14.1" customHeight="1" x14ac:dyDescent="0.25">
      <c r="A147" s="14"/>
      <c r="B147" s="28"/>
      <c r="C147" s="70"/>
      <c r="D147" s="17"/>
      <c r="E147" s="27"/>
      <c r="F147" s="13"/>
    </row>
    <row r="148" spans="1:6" ht="26.4" x14ac:dyDescent="0.25">
      <c r="A148" s="52" t="s">
        <v>94</v>
      </c>
      <c r="B148" s="48" t="s">
        <v>95</v>
      </c>
      <c r="C148" s="39">
        <v>1</v>
      </c>
      <c r="D148" s="17" t="s">
        <v>73</v>
      </c>
      <c r="E148" s="27"/>
      <c r="F148" s="13"/>
    </row>
    <row r="149" spans="1:6" ht="14.1" customHeight="1" x14ac:dyDescent="0.25">
      <c r="A149" s="14"/>
      <c r="B149" s="28"/>
      <c r="C149" s="39"/>
      <c r="D149" s="17"/>
      <c r="E149" s="27"/>
      <c r="F149" s="13"/>
    </row>
    <row r="150" spans="1:6" ht="52.8" x14ac:dyDescent="0.25">
      <c r="A150" s="14" t="s">
        <v>96</v>
      </c>
      <c r="B150" s="48" t="s">
        <v>123</v>
      </c>
      <c r="C150" s="39">
        <v>1</v>
      </c>
      <c r="D150" s="17" t="s">
        <v>73</v>
      </c>
      <c r="E150" s="27"/>
      <c r="F150" s="13"/>
    </row>
    <row r="151" spans="1:6" ht="14.1" customHeight="1" x14ac:dyDescent="0.25">
      <c r="A151" s="14"/>
      <c r="B151" s="28"/>
      <c r="C151" s="39"/>
      <c r="D151" s="17"/>
      <c r="E151" s="27"/>
      <c r="F151" s="13">
        <f t="shared" ref="F151:F155" si="5">E151*C151</f>
        <v>0</v>
      </c>
    </row>
    <row r="152" spans="1:6" ht="26.4" x14ac:dyDescent="0.25">
      <c r="A152" s="14" t="s">
        <v>98</v>
      </c>
      <c r="B152" s="48" t="s">
        <v>110</v>
      </c>
      <c r="C152" s="39">
        <v>4</v>
      </c>
      <c r="D152" s="17" t="s">
        <v>12</v>
      </c>
      <c r="E152" s="27"/>
      <c r="F152" s="13"/>
    </row>
    <row r="153" spans="1:6" ht="14.1" customHeight="1" x14ac:dyDescent="0.25">
      <c r="A153" s="14"/>
      <c r="B153" s="28"/>
      <c r="C153" s="39"/>
      <c r="D153" s="17"/>
      <c r="E153" s="27"/>
      <c r="F153" s="13"/>
    </row>
    <row r="154" spans="1:6" ht="14.4" customHeight="1" x14ac:dyDescent="0.25">
      <c r="A154" s="14" t="s">
        <v>109</v>
      </c>
      <c r="B154" s="76" t="s">
        <v>99</v>
      </c>
      <c r="C154" s="39">
        <v>1</v>
      </c>
      <c r="D154" s="17" t="s">
        <v>73</v>
      </c>
      <c r="E154" s="27"/>
      <c r="F154" s="13"/>
    </row>
    <row r="155" spans="1:6" ht="14.1" customHeight="1" thickBot="1" x14ac:dyDescent="0.3">
      <c r="A155" s="8"/>
      <c r="B155" s="28"/>
      <c r="C155" s="77"/>
      <c r="D155" s="17"/>
      <c r="E155" s="27"/>
      <c r="F155" s="13">
        <f t="shared" si="5"/>
        <v>0</v>
      </c>
    </row>
    <row r="156" spans="1:6" ht="20.100000000000001" customHeight="1" thickBot="1" x14ac:dyDescent="0.3">
      <c r="A156" s="183" t="s">
        <v>29</v>
      </c>
      <c r="B156" s="184"/>
      <c r="C156" s="184"/>
      <c r="D156" s="184"/>
      <c r="E156" s="185"/>
      <c r="F156" s="6">
        <f>SUM(F125:F155)</f>
        <v>0</v>
      </c>
    </row>
    <row r="157" spans="1:6" ht="13.8" thickBot="1" x14ac:dyDescent="0.3">
      <c r="A157" s="198" t="s">
        <v>203</v>
      </c>
      <c r="B157" s="198"/>
      <c r="C157" s="198"/>
      <c r="D157" s="198"/>
      <c r="E157" s="198"/>
      <c r="F157" s="199"/>
    </row>
    <row r="158" spans="1:6" ht="13.8" thickBot="1" x14ac:dyDescent="0.3">
      <c r="A158" s="117" t="s">
        <v>0</v>
      </c>
      <c r="B158" s="118" t="s">
        <v>149</v>
      </c>
      <c r="C158" s="119" t="s">
        <v>2</v>
      </c>
      <c r="D158" s="120" t="s">
        <v>3</v>
      </c>
      <c r="E158" s="121" t="s">
        <v>4</v>
      </c>
      <c r="F158" s="122" t="s">
        <v>5</v>
      </c>
    </row>
    <row r="159" spans="1:6" x14ac:dyDescent="0.25">
      <c r="A159" s="123">
        <v>2</v>
      </c>
      <c r="B159" s="131" t="s">
        <v>151</v>
      </c>
      <c r="C159" s="129"/>
      <c r="D159" s="17"/>
      <c r="E159" s="27"/>
      <c r="F159" s="13"/>
    </row>
    <row r="160" spans="1:6" ht="26.4" x14ac:dyDescent="0.25">
      <c r="A160" s="127"/>
      <c r="B160" s="132" t="s">
        <v>152</v>
      </c>
      <c r="C160" s="129"/>
      <c r="D160" s="17"/>
      <c r="E160" s="27"/>
      <c r="F160" s="13"/>
    </row>
    <row r="161" spans="1:6" x14ac:dyDescent="0.25">
      <c r="A161" s="127" t="s">
        <v>7</v>
      </c>
      <c r="B161" s="133" t="s">
        <v>153</v>
      </c>
      <c r="C161" s="129">
        <f>15.6*0.6</f>
        <v>9.36</v>
      </c>
      <c r="D161" s="134" t="s">
        <v>138</v>
      </c>
      <c r="E161" s="27"/>
      <c r="F161" s="13"/>
    </row>
    <row r="162" spans="1:6" x14ac:dyDescent="0.25">
      <c r="A162" s="127" t="s">
        <v>10</v>
      </c>
      <c r="B162" s="133" t="s">
        <v>154</v>
      </c>
      <c r="C162" s="129">
        <f>13.2*1.2</f>
        <v>15.839999999999998</v>
      </c>
      <c r="D162" s="134" t="s">
        <v>138</v>
      </c>
      <c r="E162" s="27"/>
      <c r="F162" s="13"/>
    </row>
    <row r="163" spans="1:6" x14ac:dyDescent="0.25">
      <c r="A163" s="127"/>
      <c r="B163" s="128"/>
      <c r="C163" s="129"/>
      <c r="D163" s="17"/>
      <c r="E163" s="27"/>
      <c r="F163" s="13"/>
    </row>
    <row r="164" spans="1:6" x14ac:dyDescent="0.25">
      <c r="A164" s="127"/>
      <c r="B164" s="135" t="s">
        <v>155</v>
      </c>
      <c r="C164" s="129"/>
      <c r="D164" s="17"/>
      <c r="E164" s="27"/>
      <c r="F164" s="13"/>
    </row>
    <row r="165" spans="1:6" ht="52.8" x14ac:dyDescent="0.25">
      <c r="A165" s="127" t="s">
        <v>13</v>
      </c>
      <c r="B165" s="136" t="s">
        <v>156</v>
      </c>
      <c r="C165" s="129">
        <f>3.6*4.2</f>
        <v>15.120000000000001</v>
      </c>
      <c r="D165" s="17" t="s">
        <v>138</v>
      </c>
      <c r="E165" s="27"/>
      <c r="F165" s="13"/>
    </row>
    <row r="166" spans="1:6" x14ac:dyDescent="0.25">
      <c r="A166" s="127"/>
      <c r="B166" s="136"/>
      <c r="C166" s="129"/>
      <c r="D166" s="17"/>
      <c r="E166" s="27"/>
      <c r="F166" s="13"/>
    </row>
    <row r="167" spans="1:6" x14ac:dyDescent="0.25">
      <c r="A167" s="127" t="s">
        <v>43</v>
      </c>
      <c r="B167" s="136" t="s">
        <v>157</v>
      </c>
      <c r="C167" s="129">
        <f>0.23*0.23*1.2*6</f>
        <v>0.38088</v>
      </c>
      <c r="D167" s="17" t="s">
        <v>140</v>
      </c>
      <c r="E167" s="27"/>
      <c r="F167" s="13"/>
    </row>
    <row r="168" spans="1:6" x14ac:dyDescent="0.25">
      <c r="A168" s="127"/>
      <c r="B168" s="128"/>
      <c r="C168" s="129"/>
      <c r="D168" s="17"/>
      <c r="E168" s="27"/>
      <c r="F168" s="13"/>
    </row>
    <row r="169" spans="1:6" ht="26.4" x14ac:dyDescent="0.25">
      <c r="A169" s="127" t="s">
        <v>16</v>
      </c>
      <c r="B169" s="137" t="s">
        <v>158</v>
      </c>
      <c r="C169" s="129">
        <f>1.2*2*0.15</f>
        <v>0.36</v>
      </c>
      <c r="D169" s="17" t="s">
        <v>140</v>
      </c>
      <c r="E169" s="27"/>
      <c r="F169" s="13"/>
    </row>
    <row r="170" spans="1:6" x14ac:dyDescent="0.25">
      <c r="A170" s="127"/>
      <c r="B170" s="128"/>
      <c r="C170" s="129"/>
      <c r="D170" s="17"/>
      <c r="E170" s="27"/>
      <c r="F170" s="13"/>
    </row>
    <row r="171" spans="1:6" x14ac:dyDescent="0.25">
      <c r="A171" s="127" t="s">
        <v>18</v>
      </c>
      <c r="B171" s="128" t="s">
        <v>159</v>
      </c>
      <c r="C171" s="129">
        <f>13.2*0.23*0.15</f>
        <v>0.45539999999999997</v>
      </c>
      <c r="D171" s="17" t="s">
        <v>140</v>
      </c>
      <c r="E171" s="27"/>
      <c r="F171" s="13"/>
    </row>
    <row r="172" spans="1:6" ht="13.8" thickBot="1" x14ac:dyDescent="0.3">
      <c r="A172" s="127"/>
      <c r="B172" s="128"/>
      <c r="C172" s="129"/>
      <c r="D172" s="17"/>
      <c r="E172" s="27"/>
      <c r="F172" s="13">
        <f t="shared" ref="F172" si="6">E172*C172</f>
        <v>0</v>
      </c>
    </row>
    <row r="173" spans="1:6" ht="13.8" thickBot="1" x14ac:dyDescent="0.3">
      <c r="A173" s="200" t="s">
        <v>150</v>
      </c>
      <c r="B173" s="201"/>
      <c r="C173" s="201"/>
      <c r="D173" s="201"/>
      <c r="E173" s="202"/>
      <c r="F173" s="130">
        <f>SUM(F161:F172)</f>
        <v>0</v>
      </c>
    </row>
    <row r="174" spans="1:6" x14ac:dyDescent="0.25">
      <c r="A174" s="123">
        <v>3</v>
      </c>
      <c r="B174" s="124" t="s">
        <v>160</v>
      </c>
      <c r="C174" s="138"/>
      <c r="D174" s="17"/>
      <c r="E174" s="27"/>
      <c r="F174" s="126"/>
    </row>
    <row r="175" spans="1:6" ht="39.6" x14ac:dyDescent="0.25">
      <c r="A175" s="127" t="s">
        <v>7</v>
      </c>
      <c r="B175" s="139" t="s">
        <v>161</v>
      </c>
      <c r="C175" s="140">
        <v>10</v>
      </c>
      <c r="D175" s="134" t="s">
        <v>162</v>
      </c>
      <c r="E175" s="51"/>
      <c r="F175" s="44"/>
    </row>
    <row r="176" spans="1:6" ht="13.8" thickBot="1" x14ac:dyDescent="0.3">
      <c r="A176" s="127"/>
      <c r="B176" s="139"/>
      <c r="C176" s="140"/>
      <c r="D176" s="134"/>
      <c r="E176" s="51"/>
      <c r="F176" s="44"/>
    </row>
    <row r="177" spans="1:6" ht="13.8" thickBot="1" x14ac:dyDescent="0.3">
      <c r="A177" s="200" t="s">
        <v>150</v>
      </c>
      <c r="B177" s="201"/>
      <c r="C177" s="201"/>
      <c r="D177" s="201"/>
      <c r="E177" s="202"/>
      <c r="F177" s="141">
        <f>SUM(F175:F176)</f>
        <v>0</v>
      </c>
    </row>
    <row r="178" spans="1:6" x14ac:dyDescent="0.25">
      <c r="A178" s="123">
        <v>4</v>
      </c>
      <c r="B178" s="142" t="s">
        <v>163</v>
      </c>
      <c r="C178" s="140"/>
      <c r="D178" s="134"/>
      <c r="E178" s="51"/>
      <c r="F178" s="44"/>
    </row>
    <row r="179" spans="1:6" x14ac:dyDescent="0.25">
      <c r="A179" s="127"/>
      <c r="B179" s="143" t="s">
        <v>164</v>
      </c>
      <c r="C179" s="140"/>
      <c r="D179" s="134"/>
      <c r="E179" s="51"/>
      <c r="F179" s="44"/>
    </row>
    <row r="180" spans="1:6" x14ac:dyDescent="0.25">
      <c r="A180" s="127" t="s">
        <v>7</v>
      </c>
      <c r="B180" s="139" t="s">
        <v>165</v>
      </c>
      <c r="C180" s="140">
        <v>18</v>
      </c>
      <c r="D180" s="134" t="s">
        <v>162</v>
      </c>
      <c r="E180" s="51"/>
      <c r="F180" s="44"/>
    </row>
    <row r="181" spans="1:6" x14ac:dyDescent="0.25">
      <c r="A181" s="127" t="s">
        <v>10</v>
      </c>
      <c r="B181" s="139" t="s">
        <v>166</v>
      </c>
      <c r="C181" s="140">
        <v>20</v>
      </c>
      <c r="D181" s="134" t="s">
        <v>162</v>
      </c>
      <c r="E181" s="51"/>
      <c r="F181" s="44"/>
    </row>
    <row r="182" spans="1:6" x14ac:dyDescent="0.25">
      <c r="A182" s="127" t="s">
        <v>13</v>
      </c>
      <c r="B182" s="139" t="s">
        <v>167</v>
      </c>
      <c r="C182" s="140">
        <v>22</v>
      </c>
      <c r="D182" s="134" t="s">
        <v>162</v>
      </c>
      <c r="E182" s="51"/>
      <c r="F182" s="44"/>
    </row>
    <row r="183" spans="1:6" x14ac:dyDescent="0.25">
      <c r="A183" s="127" t="s">
        <v>43</v>
      </c>
      <c r="B183" s="139" t="s">
        <v>168</v>
      </c>
      <c r="C183" s="140">
        <v>22</v>
      </c>
      <c r="D183" s="134" t="s">
        <v>162</v>
      </c>
      <c r="E183" s="51"/>
      <c r="F183" s="44"/>
    </row>
    <row r="184" spans="1:6" ht="26.4" x14ac:dyDescent="0.25">
      <c r="A184" s="144" t="s">
        <v>16</v>
      </c>
      <c r="B184" s="145" t="s">
        <v>169</v>
      </c>
      <c r="C184" s="146">
        <v>6</v>
      </c>
      <c r="D184" s="147" t="s">
        <v>162</v>
      </c>
      <c r="E184" s="148"/>
      <c r="F184" s="44"/>
    </row>
    <row r="185" spans="1:6" x14ac:dyDescent="0.25">
      <c r="A185" s="127"/>
      <c r="B185" s="139"/>
      <c r="C185" s="140"/>
      <c r="D185" s="134"/>
      <c r="E185" s="51"/>
      <c r="F185" s="44"/>
    </row>
    <row r="186" spans="1:6" x14ac:dyDescent="0.25">
      <c r="A186" s="127"/>
      <c r="B186" s="149" t="s">
        <v>170</v>
      </c>
      <c r="C186" s="140"/>
      <c r="D186" s="134"/>
      <c r="E186" s="51"/>
      <c r="F186" s="44"/>
    </row>
    <row r="187" spans="1:6" ht="26.4" x14ac:dyDescent="0.25">
      <c r="A187" s="127" t="s">
        <v>18</v>
      </c>
      <c r="B187" s="139" t="s">
        <v>171</v>
      </c>
      <c r="C187" s="140">
        <f>5.2*5.6</f>
        <v>29.119999999999997</v>
      </c>
      <c r="D187" s="134" t="s">
        <v>138</v>
      </c>
      <c r="E187" s="51"/>
      <c r="F187" s="44"/>
    </row>
    <row r="188" spans="1:6" x14ac:dyDescent="0.25">
      <c r="A188" s="127" t="s">
        <v>67</v>
      </c>
      <c r="B188" s="139" t="s">
        <v>172</v>
      </c>
      <c r="C188" s="140">
        <v>22</v>
      </c>
      <c r="D188" s="134" t="s">
        <v>138</v>
      </c>
      <c r="E188" s="51"/>
      <c r="F188" s="44"/>
    </row>
    <row r="189" spans="1:6" x14ac:dyDescent="0.25">
      <c r="A189" s="127"/>
      <c r="B189" s="139"/>
      <c r="C189" s="140"/>
      <c r="D189" s="134"/>
      <c r="E189" s="51"/>
      <c r="F189" s="44"/>
    </row>
    <row r="190" spans="1:6" ht="26.4" x14ac:dyDescent="0.25">
      <c r="A190" s="127" t="s">
        <v>20</v>
      </c>
      <c r="B190" s="139" t="s">
        <v>173</v>
      </c>
      <c r="C190" s="140">
        <v>1</v>
      </c>
      <c r="D190" s="134" t="s">
        <v>12</v>
      </c>
      <c r="E190" s="51"/>
      <c r="F190" s="44"/>
    </row>
    <row r="191" spans="1:6" x14ac:dyDescent="0.25">
      <c r="A191" s="127"/>
      <c r="B191" s="139"/>
      <c r="C191" s="140"/>
      <c r="D191" s="134"/>
      <c r="E191" s="51"/>
      <c r="F191" s="44"/>
    </row>
    <row r="192" spans="1:6" ht="13.8" thickBot="1" x14ac:dyDescent="0.3">
      <c r="A192" s="123" t="s">
        <v>174</v>
      </c>
      <c r="B192" s="139" t="s">
        <v>175</v>
      </c>
      <c r="C192" s="140">
        <v>15</v>
      </c>
      <c r="D192" s="134" t="s">
        <v>138</v>
      </c>
      <c r="E192" s="51"/>
      <c r="F192" s="44"/>
    </row>
    <row r="193" spans="1:6" ht="13.8" thickBot="1" x14ac:dyDescent="0.3">
      <c r="A193" s="203" t="s">
        <v>150</v>
      </c>
      <c r="B193" s="204"/>
      <c r="C193" s="204"/>
      <c r="D193" s="204"/>
      <c r="E193" s="205"/>
      <c r="F193" s="141">
        <f>SUM(F175:F192)</f>
        <v>0</v>
      </c>
    </row>
    <row r="194" spans="1:6" x14ac:dyDescent="0.25">
      <c r="A194" s="150">
        <v>5</v>
      </c>
      <c r="B194" s="142" t="s">
        <v>176</v>
      </c>
      <c r="C194" s="151"/>
      <c r="D194" s="152"/>
      <c r="E194" s="153"/>
      <c r="F194" s="154"/>
    </row>
    <row r="195" spans="1:6" x14ac:dyDescent="0.25">
      <c r="A195" s="155"/>
      <c r="B195" s="156" t="s">
        <v>177</v>
      </c>
      <c r="C195" s="151"/>
      <c r="D195" s="152"/>
      <c r="E195" s="153"/>
      <c r="F195" s="154"/>
    </row>
    <row r="196" spans="1:6" x14ac:dyDescent="0.25">
      <c r="A196" s="127" t="s">
        <v>7</v>
      </c>
      <c r="B196" s="157" t="s">
        <v>178</v>
      </c>
      <c r="C196" s="129">
        <f>C162*2</f>
        <v>31.679999999999996</v>
      </c>
      <c r="D196" s="134" t="s">
        <v>138</v>
      </c>
      <c r="E196" s="27"/>
      <c r="F196" s="13"/>
    </row>
    <row r="197" spans="1:6" x14ac:dyDescent="0.25">
      <c r="A197" s="127"/>
      <c r="B197" s="158"/>
      <c r="C197" s="125"/>
      <c r="D197" s="17"/>
      <c r="E197" s="27"/>
      <c r="F197" s="154"/>
    </row>
    <row r="198" spans="1:6" ht="52.8" x14ac:dyDescent="0.25">
      <c r="A198" s="127" t="s">
        <v>10</v>
      </c>
      <c r="B198" s="157" t="s">
        <v>179</v>
      </c>
      <c r="C198" s="129">
        <f>C196</f>
        <v>31.679999999999996</v>
      </c>
      <c r="D198" s="17" t="s">
        <v>138</v>
      </c>
      <c r="E198" s="27"/>
      <c r="F198" s="13"/>
    </row>
    <row r="199" spans="1:6" x14ac:dyDescent="0.25">
      <c r="A199" s="127"/>
      <c r="B199" s="158"/>
      <c r="C199" s="125"/>
      <c r="D199" s="17"/>
      <c r="E199" s="27"/>
      <c r="F199" s="154"/>
    </row>
    <row r="200" spans="1:6" ht="26.4" x14ac:dyDescent="0.25">
      <c r="A200" s="127" t="s">
        <v>13</v>
      </c>
      <c r="B200" s="159" t="s">
        <v>180</v>
      </c>
      <c r="C200" s="129">
        <f>5.4*4.8</f>
        <v>25.92</v>
      </c>
      <c r="D200" s="17" t="s">
        <v>138</v>
      </c>
      <c r="E200" s="27"/>
      <c r="F200" s="154"/>
    </row>
    <row r="201" spans="1:6" x14ac:dyDescent="0.25">
      <c r="A201" s="127"/>
      <c r="B201" s="158"/>
      <c r="C201" s="125"/>
      <c r="D201" s="17"/>
      <c r="E201" s="27"/>
      <c r="F201" s="154"/>
    </row>
    <row r="202" spans="1:6" ht="39.6" x14ac:dyDescent="0.25">
      <c r="A202" s="127" t="s">
        <v>43</v>
      </c>
      <c r="B202" s="159" t="s">
        <v>181</v>
      </c>
      <c r="C202" s="129">
        <f>17*0.3</f>
        <v>5.0999999999999996</v>
      </c>
      <c r="D202" s="17" t="s">
        <v>138</v>
      </c>
      <c r="E202" s="27"/>
      <c r="F202" s="154"/>
    </row>
    <row r="203" spans="1:6" ht="13.8" thickBot="1" x14ac:dyDescent="0.3">
      <c r="A203" s="127"/>
      <c r="B203" s="158"/>
      <c r="C203" s="125"/>
      <c r="D203" s="17"/>
      <c r="E203" s="27"/>
      <c r="F203" s="154">
        <f t="shared" ref="F203" si="7">E203*C203</f>
        <v>0</v>
      </c>
    </row>
    <row r="204" spans="1:6" ht="13.8" thickBot="1" x14ac:dyDescent="0.3">
      <c r="A204" s="192" t="s">
        <v>150</v>
      </c>
      <c r="B204" s="193"/>
      <c r="C204" s="193"/>
      <c r="D204" s="193"/>
      <c r="E204" s="194"/>
      <c r="F204" s="130">
        <f>SUM(F196:F203)</f>
        <v>0</v>
      </c>
    </row>
    <row r="205" spans="1:6" x14ac:dyDescent="0.25">
      <c r="A205" s="155"/>
      <c r="B205" s="160" t="s">
        <v>182</v>
      </c>
      <c r="C205" s="151"/>
      <c r="D205" s="152"/>
      <c r="E205" s="153"/>
      <c r="F205" s="154"/>
    </row>
    <row r="206" spans="1:6" x14ac:dyDescent="0.25">
      <c r="A206" s="127"/>
      <c r="B206" s="161" t="s">
        <v>183</v>
      </c>
      <c r="C206" s="140"/>
      <c r="D206" s="36"/>
      <c r="E206" s="27"/>
      <c r="F206" s="13">
        <f>F173</f>
        <v>0</v>
      </c>
    </row>
    <row r="207" spans="1:6" x14ac:dyDescent="0.25">
      <c r="A207" s="127"/>
      <c r="B207" s="161" t="s">
        <v>184</v>
      </c>
      <c r="C207" s="140"/>
      <c r="D207" s="36"/>
      <c r="E207" s="27"/>
      <c r="F207" s="13">
        <f>F177</f>
        <v>0</v>
      </c>
    </row>
    <row r="208" spans="1:6" x14ac:dyDescent="0.25">
      <c r="A208" s="127"/>
      <c r="B208" s="161" t="s">
        <v>185</v>
      </c>
      <c r="C208" s="140"/>
      <c r="D208" s="36"/>
      <c r="E208" s="27"/>
      <c r="F208" s="13">
        <f>F193</f>
        <v>0</v>
      </c>
    </row>
    <row r="209" spans="1:6" x14ac:dyDescent="0.25">
      <c r="A209" s="127"/>
      <c r="B209" s="161" t="s">
        <v>186</v>
      </c>
      <c r="C209" s="140"/>
      <c r="D209" s="36"/>
      <c r="E209" s="27"/>
      <c r="F209" s="13">
        <f>F204</f>
        <v>0</v>
      </c>
    </row>
    <row r="210" spans="1:6" ht="13.8" thickBot="1" x14ac:dyDescent="0.3">
      <c r="A210" s="127"/>
      <c r="B210" s="162"/>
      <c r="C210" s="129"/>
      <c r="D210" s="17"/>
      <c r="E210" s="27"/>
      <c r="F210" s="126"/>
    </row>
    <row r="211" spans="1:6" ht="13.8" thickBot="1" x14ac:dyDescent="0.3">
      <c r="A211" s="195"/>
      <c r="B211" s="196"/>
      <c r="C211" s="196"/>
      <c r="D211" s="196"/>
      <c r="E211" s="197"/>
      <c r="F211" s="163">
        <f>SUM(F206:F210)</f>
        <v>0</v>
      </c>
    </row>
    <row r="212" spans="1:6" x14ac:dyDescent="0.25">
      <c r="A212" s="8"/>
      <c r="B212" s="186" t="s">
        <v>100</v>
      </c>
      <c r="C212" s="187"/>
      <c r="D212" s="187"/>
      <c r="E212" s="188"/>
      <c r="F212" s="13"/>
    </row>
    <row r="213" spans="1:6" x14ac:dyDescent="0.25">
      <c r="A213" s="8"/>
      <c r="B213" s="169" t="s">
        <v>101</v>
      </c>
      <c r="C213" s="170"/>
      <c r="D213" s="170"/>
      <c r="E213" s="171"/>
      <c r="F213" s="13">
        <f>F33</f>
        <v>0</v>
      </c>
    </row>
    <row r="214" spans="1:6" x14ac:dyDescent="0.25">
      <c r="A214" s="8"/>
      <c r="B214" s="169" t="s">
        <v>120</v>
      </c>
      <c r="C214" s="170"/>
      <c r="D214" s="170"/>
      <c r="E214" s="171"/>
      <c r="F214" s="13">
        <f>F45</f>
        <v>0</v>
      </c>
    </row>
    <row r="215" spans="1:6" x14ac:dyDescent="0.25">
      <c r="A215" s="8"/>
      <c r="B215" s="169" t="s">
        <v>127</v>
      </c>
      <c r="C215" s="170"/>
      <c r="D215" s="170"/>
      <c r="E215" s="171"/>
      <c r="F215" s="13">
        <f>F62</f>
        <v>0</v>
      </c>
    </row>
    <row r="216" spans="1:6" x14ac:dyDescent="0.25">
      <c r="A216" s="8"/>
      <c r="B216" s="169" t="s">
        <v>128</v>
      </c>
      <c r="C216" s="170"/>
      <c r="D216" s="170"/>
      <c r="E216" s="171"/>
      <c r="F216" s="13">
        <f>F86</f>
        <v>0</v>
      </c>
    </row>
    <row r="217" spans="1:6" x14ac:dyDescent="0.25">
      <c r="A217" s="8"/>
      <c r="B217" s="169" t="s">
        <v>129</v>
      </c>
      <c r="C217" s="170"/>
      <c r="D217" s="170"/>
      <c r="E217" s="171"/>
      <c r="F217" s="13">
        <f>SUM(F105)</f>
        <v>0</v>
      </c>
    </row>
    <row r="218" spans="1:6" x14ac:dyDescent="0.25">
      <c r="A218" s="8"/>
      <c r="B218" s="169" t="s">
        <v>130</v>
      </c>
      <c r="C218" s="170"/>
      <c r="D218" s="170"/>
      <c r="E218" s="171"/>
      <c r="F218" s="13">
        <f>F122</f>
        <v>0</v>
      </c>
    </row>
    <row r="219" spans="1:6" x14ac:dyDescent="0.25">
      <c r="A219" s="8"/>
      <c r="B219" s="169" t="s">
        <v>131</v>
      </c>
      <c r="C219" s="170"/>
      <c r="D219" s="170"/>
      <c r="E219" s="171"/>
      <c r="F219" s="13">
        <f>F156</f>
        <v>0</v>
      </c>
    </row>
    <row r="220" spans="1:6" ht="13.8" thickBot="1" x14ac:dyDescent="0.3">
      <c r="A220" s="8"/>
      <c r="B220" s="169" t="s">
        <v>206</v>
      </c>
      <c r="C220" s="170"/>
      <c r="D220" s="170"/>
      <c r="E220" s="171"/>
      <c r="F220" s="13">
        <f>F124</f>
        <v>0</v>
      </c>
    </row>
    <row r="221" spans="1:6" ht="26.25" customHeight="1" thickBot="1" x14ac:dyDescent="0.3">
      <c r="A221" s="189" t="s">
        <v>107</v>
      </c>
      <c r="B221" s="190"/>
      <c r="C221" s="190"/>
      <c r="D221" s="190"/>
      <c r="E221" s="191"/>
      <c r="F221" s="78">
        <f>SUM(F213:F220)</f>
        <v>0</v>
      </c>
    </row>
  </sheetData>
  <mergeCells count="25">
    <mergeCell ref="A211:E211"/>
    <mergeCell ref="A157:F157"/>
    <mergeCell ref="A173:E173"/>
    <mergeCell ref="A177:E177"/>
    <mergeCell ref="A193:E193"/>
    <mergeCell ref="A204:E204"/>
    <mergeCell ref="A221:E221"/>
    <mergeCell ref="B216:E216"/>
    <mergeCell ref="B217:E217"/>
    <mergeCell ref="B218:E218"/>
    <mergeCell ref="B219:E219"/>
    <mergeCell ref="B220:E220"/>
    <mergeCell ref="A86:E86"/>
    <mergeCell ref="A105:E105"/>
    <mergeCell ref="A122:E122"/>
    <mergeCell ref="A156:E156"/>
    <mergeCell ref="B215:E215"/>
    <mergeCell ref="B214:E214"/>
    <mergeCell ref="B212:E212"/>
    <mergeCell ref="B213:E213"/>
    <mergeCell ref="A1:F6"/>
    <mergeCell ref="A7:F7"/>
    <mergeCell ref="A33:E33"/>
    <mergeCell ref="A45:E45"/>
    <mergeCell ref="A62:E6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BC91B-9BB1-44A1-886E-EB63B55752C9}">
  <dimension ref="A1:H220"/>
  <sheetViews>
    <sheetView topLeftCell="A218" zoomScaleNormal="100" workbookViewId="0">
      <selection activeCell="H210" sqref="H210"/>
    </sheetView>
  </sheetViews>
  <sheetFormatPr defaultColWidth="8.88671875" defaultRowHeight="13.2" x14ac:dyDescent="0.25"/>
  <cols>
    <col min="1" max="1" width="5.88671875" style="79" bestFit="1" customWidth="1"/>
    <col min="2" max="2" width="59.6640625" style="34" customWidth="1"/>
    <col min="3" max="3" width="6.88671875" style="80" customWidth="1"/>
    <col min="4" max="4" width="6.441406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206" t="s">
        <v>192</v>
      </c>
      <c r="B7" s="206"/>
      <c r="C7" s="206"/>
      <c r="D7" s="206"/>
      <c r="E7" s="206"/>
      <c r="F7" s="207"/>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66" x14ac:dyDescent="0.25">
      <c r="A12" s="14" t="s">
        <v>10</v>
      </c>
      <c r="B12" s="18" t="s">
        <v>124</v>
      </c>
      <c r="C12" s="16">
        <v>1</v>
      </c>
      <c r="D12" s="17" t="s">
        <v>12</v>
      </c>
      <c r="E12" s="12"/>
      <c r="F12" s="13"/>
    </row>
    <row r="13" spans="1:6" x14ac:dyDescent="0.25">
      <c r="A13" s="14"/>
      <c r="B13" s="19"/>
      <c r="C13" s="16"/>
      <c r="D13" s="17"/>
      <c r="E13" s="12"/>
      <c r="F13" s="13"/>
    </row>
    <row r="14" spans="1:6" x14ac:dyDescent="0.25">
      <c r="A14" s="14"/>
      <c r="B14" s="20" t="s">
        <v>15</v>
      </c>
      <c r="C14" s="16"/>
      <c r="D14" s="17"/>
      <c r="E14" s="12"/>
      <c r="F14" s="13"/>
    </row>
    <row r="15" spans="1:6" x14ac:dyDescent="0.25">
      <c r="A15" s="14"/>
      <c r="B15" s="19"/>
      <c r="C15" s="16"/>
      <c r="D15" s="17"/>
      <c r="E15" s="12"/>
      <c r="F15" s="13"/>
    </row>
    <row r="16" spans="1:6" ht="26.4" x14ac:dyDescent="0.25">
      <c r="A16" s="14" t="s">
        <v>16</v>
      </c>
      <c r="B16" s="21" t="s">
        <v>17</v>
      </c>
      <c r="C16" s="16">
        <v>16</v>
      </c>
      <c r="D16" s="17" t="s">
        <v>12</v>
      </c>
      <c r="E16" s="12"/>
      <c r="F16" s="13"/>
    </row>
    <row r="17" spans="1:6" x14ac:dyDescent="0.25">
      <c r="A17" s="14"/>
      <c r="B17" s="21"/>
      <c r="C17" s="16"/>
      <c r="D17" s="17"/>
      <c r="E17" s="12"/>
      <c r="F17" s="13"/>
    </row>
    <row r="18" spans="1:6" ht="26.4" x14ac:dyDescent="0.25">
      <c r="A18" s="14" t="s">
        <v>18</v>
      </c>
      <c r="B18" s="21" t="s">
        <v>19</v>
      </c>
      <c r="C18" s="16">
        <v>13</v>
      </c>
      <c r="D18" s="17" t="s">
        <v>12</v>
      </c>
      <c r="E18" s="12"/>
      <c r="F18" s="13"/>
    </row>
    <row r="19" spans="1:6" x14ac:dyDescent="0.25">
      <c r="A19" s="14"/>
      <c r="B19" s="15"/>
      <c r="C19" s="16"/>
      <c r="D19" s="17"/>
      <c r="E19" s="12"/>
      <c r="F19" s="13"/>
    </row>
    <row r="20" spans="1:6" ht="26.4" x14ac:dyDescent="0.25">
      <c r="A20" s="14" t="s">
        <v>20</v>
      </c>
      <c r="B20" s="21" t="s">
        <v>21</v>
      </c>
      <c r="C20" s="16">
        <v>19</v>
      </c>
      <c r="D20" s="17" t="s">
        <v>12</v>
      </c>
      <c r="E20" s="12"/>
      <c r="F20" s="13"/>
    </row>
    <row r="21" spans="1:6" x14ac:dyDescent="0.25">
      <c r="A21" s="14"/>
      <c r="B21" s="15"/>
      <c r="C21" s="16"/>
      <c r="D21" s="17"/>
      <c r="E21" s="12"/>
      <c r="F21" s="13"/>
    </row>
    <row r="22" spans="1:6" ht="26.4" x14ac:dyDescent="0.25">
      <c r="A22" s="14" t="s">
        <v>22</v>
      </c>
      <c r="B22" s="21" t="s">
        <v>23</v>
      </c>
      <c r="C22" s="16">
        <v>19</v>
      </c>
      <c r="D22" s="17" t="s">
        <v>12</v>
      </c>
      <c r="E22" s="12"/>
      <c r="F22" s="13"/>
    </row>
    <row r="23" spans="1:6" x14ac:dyDescent="0.25">
      <c r="A23" s="14"/>
      <c r="B23" s="15"/>
      <c r="C23" s="16"/>
      <c r="D23" s="17"/>
      <c r="E23" s="12"/>
      <c r="F23" s="13"/>
    </row>
    <row r="24" spans="1:6" ht="39.6" x14ac:dyDescent="0.25">
      <c r="A24" s="14" t="s">
        <v>24</v>
      </c>
      <c r="B24" s="21" t="s">
        <v>25</v>
      </c>
      <c r="C24" s="16">
        <v>150</v>
      </c>
      <c r="D24" s="17" t="s">
        <v>26</v>
      </c>
      <c r="E24" s="12"/>
      <c r="F24" s="13"/>
    </row>
    <row r="25" spans="1:6" x14ac:dyDescent="0.25">
      <c r="A25" s="14"/>
      <c r="B25" s="15"/>
      <c r="C25" s="16"/>
      <c r="D25" s="17"/>
      <c r="E25" s="12"/>
      <c r="F25" s="13"/>
    </row>
    <row r="26" spans="1:6" ht="24" customHeight="1" x14ac:dyDescent="0.25">
      <c r="A26" s="14" t="s">
        <v>136</v>
      </c>
      <c r="B26" s="22" t="s">
        <v>28</v>
      </c>
      <c r="C26" s="16">
        <v>22</v>
      </c>
      <c r="D26" s="17" t="s">
        <v>12</v>
      </c>
      <c r="E26" s="12"/>
      <c r="F26" s="13"/>
    </row>
    <row r="27" spans="1:6" s="116" customFormat="1" x14ac:dyDescent="0.25">
      <c r="A27" s="14"/>
      <c r="B27" s="22"/>
      <c r="C27" s="16"/>
      <c r="D27" s="17"/>
      <c r="E27" s="12"/>
      <c r="F27" s="13"/>
    </row>
    <row r="28" spans="1:6" s="116" customFormat="1" x14ac:dyDescent="0.25">
      <c r="A28" s="14" t="s">
        <v>27</v>
      </c>
      <c r="B28" s="22" t="s">
        <v>137</v>
      </c>
      <c r="C28" s="16">
        <v>1</v>
      </c>
      <c r="D28" s="17" t="s">
        <v>12</v>
      </c>
      <c r="E28" s="12"/>
      <c r="F28" s="13"/>
    </row>
    <row r="29" spans="1:6" s="116" customFormat="1" x14ac:dyDescent="0.25">
      <c r="A29" s="14"/>
      <c r="B29" s="22"/>
      <c r="C29" s="16"/>
      <c r="D29" s="17"/>
      <c r="E29" s="12"/>
      <c r="F29" s="13"/>
    </row>
    <row r="30" spans="1:6" s="116" customFormat="1" x14ac:dyDescent="0.25">
      <c r="A30" s="14" t="s">
        <v>89</v>
      </c>
      <c r="B30" s="22" t="s">
        <v>139</v>
      </c>
      <c r="C30" s="16">
        <v>150</v>
      </c>
      <c r="D30" s="17" t="s">
        <v>138</v>
      </c>
      <c r="E30" s="12"/>
      <c r="F30" s="13"/>
    </row>
    <row r="31" spans="1:6" s="116" customFormat="1" x14ac:dyDescent="0.25">
      <c r="A31" s="14"/>
      <c r="B31" s="22"/>
      <c r="C31" s="16"/>
      <c r="D31" s="17"/>
      <c r="E31" s="12"/>
      <c r="F31" s="13"/>
    </row>
    <row r="32" spans="1:6" ht="27" thickBot="1" x14ac:dyDescent="0.3">
      <c r="A32" s="14" t="s">
        <v>91</v>
      </c>
      <c r="B32" s="53" t="s">
        <v>141</v>
      </c>
      <c r="C32" s="39">
        <f>1.2*2.4*0.15</f>
        <v>0.432</v>
      </c>
      <c r="D32" s="17" t="s">
        <v>140</v>
      </c>
      <c r="E32" s="12"/>
      <c r="F32" s="13">
        <f t="shared" ref="F32" si="0">( E32*C32)</f>
        <v>0</v>
      </c>
    </row>
    <row r="33" spans="1:6" ht="25.5" customHeight="1" thickBot="1" x14ac:dyDescent="0.3">
      <c r="A33" s="183" t="s">
        <v>29</v>
      </c>
      <c r="B33" s="184"/>
      <c r="C33" s="184"/>
      <c r="D33" s="184"/>
      <c r="E33" s="185"/>
      <c r="F33" s="6">
        <f>SUM(F10:F32)</f>
        <v>0</v>
      </c>
    </row>
    <row r="34" spans="1:6" x14ac:dyDescent="0.25">
      <c r="A34" s="108">
        <v>2</v>
      </c>
      <c r="B34" s="106" t="s">
        <v>111</v>
      </c>
      <c r="C34" s="84"/>
      <c r="D34" s="85"/>
      <c r="E34" s="86"/>
      <c r="F34" s="86"/>
    </row>
    <row r="35" spans="1:6" x14ac:dyDescent="0.25">
      <c r="A35" s="83"/>
      <c r="B35" s="106" t="s">
        <v>112</v>
      </c>
      <c r="C35" s="84"/>
      <c r="D35" s="85"/>
      <c r="E35" s="86"/>
      <c r="F35" s="86"/>
    </row>
    <row r="36" spans="1:6" x14ac:dyDescent="0.25">
      <c r="A36" s="87" t="s">
        <v>113</v>
      </c>
      <c r="B36" s="105" t="s">
        <v>114</v>
      </c>
      <c r="C36" s="88" t="s">
        <v>115</v>
      </c>
      <c r="D36" s="89"/>
      <c r="E36" s="90"/>
      <c r="F36" s="90"/>
    </row>
    <row r="37" spans="1:6" ht="26.4" x14ac:dyDescent="0.25">
      <c r="A37" s="91"/>
      <c r="B37" s="104" t="s">
        <v>116</v>
      </c>
      <c r="C37" s="92"/>
      <c r="D37" s="93"/>
      <c r="E37" s="94"/>
      <c r="F37" s="94"/>
    </row>
    <row r="38" spans="1:6" x14ac:dyDescent="0.25">
      <c r="A38" s="91"/>
      <c r="B38" s="107" t="s">
        <v>117</v>
      </c>
      <c r="C38" s="92"/>
      <c r="D38" s="93"/>
      <c r="E38" s="94"/>
      <c r="F38" s="95"/>
    </row>
    <row r="39" spans="1:6" ht="26.4" x14ac:dyDescent="0.25">
      <c r="A39" s="91" t="s">
        <v>7</v>
      </c>
      <c r="B39" s="96" t="s">
        <v>118</v>
      </c>
      <c r="C39" s="97">
        <v>350</v>
      </c>
      <c r="D39" s="98" t="s">
        <v>119</v>
      </c>
      <c r="E39" s="99"/>
      <c r="F39" s="95"/>
    </row>
    <row r="40" spans="1:6" x14ac:dyDescent="0.25">
      <c r="A40" s="91"/>
      <c r="B40" s="100"/>
      <c r="C40" s="84"/>
      <c r="D40" s="85"/>
      <c r="E40" s="99"/>
      <c r="F40" s="95"/>
    </row>
    <row r="41" spans="1:6" ht="26.4" x14ac:dyDescent="0.25">
      <c r="A41" s="101"/>
      <c r="B41" s="104" t="s">
        <v>116</v>
      </c>
      <c r="C41" s="102"/>
      <c r="D41" s="103"/>
      <c r="E41" s="99"/>
      <c r="F41" s="95"/>
    </row>
    <row r="42" spans="1:6" x14ac:dyDescent="0.25">
      <c r="A42" s="111"/>
      <c r="B42" s="112"/>
      <c r="C42" s="102"/>
      <c r="D42" s="113"/>
      <c r="E42" s="114"/>
      <c r="F42" s="95"/>
    </row>
    <row r="43" spans="1:6" ht="26.4" x14ac:dyDescent="0.25">
      <c r="A43" s="111" t="s">
        <v>10</v>
      </c>
      <c r="B43" s="112" t="s">
        <v>125</v>
      </c>
      <c r="C43" s="102">
        <v>1</v>
      </c>
      <c r="D43" s="113" t="s">
        <v>70</v>
      </c>
      <c r="E43" s="114"/>
      <c r="F43" s="95"/>
    </row>
    <row r="44" spans="1:6" ht="13.8" thickBot="1" x14ac:dyDescent="0.3">
      <c r="A44" s="109"/>
      <c r="B44" s="109"/>
      <c r="C44" s="109"/>
      <c r="D44" s="109"/>
      <c r="E44" s="109"/>
      <c r="F44" s="110"/>
    </row>
    <row r="45" spans="1:6" ht="25.5" customHeight="1" thickBot="1" x14ac:dyDescent="0.3">
      <c r="A45" s="183" t="s">
        <v>29</v>
      </c>
      <c r="B45" s="184"/>
      <c r="C45" s="184"/>
      <c r="D45" s="184"/>
      <c r="E45" s="185"/>
      <c r="F45" s="6">
        <f>SUM(F39:F44)</f>
        <v>0</v>
      </c>
    </row>
    <row r="46" spans="1:6" x14ac:dyDescent="0.25">
      <c r="A46" s="8">
        <v>3</v>
      </c>
      <c r="B46" s="25" t="s">
        <v>30</v>
      </c>
      <c r="C46" s="16"/>
      <c r="D46" s="17"/>
      <c r="E46" s="27"/>
      <c r="F46" s="13"/>
    </row>
    <row r="47" spans="1:6" x14ac:dyDescent="0.25">
      <c r="A47" s="8"/>
      <c r="B47" s="28" t="s">
        <v>31</v>
      </c>
      <c r="C47" s="16"/>
      <c r="D47" s="17"/>
      <c r="E47" s="27"/>
      <c r="F47" s="13"/>
    </row>
    <row r="48" spans="1:6" x14ac:dyDescent="0.25">
      <c r="A48" s="8"/>
      <c r="B48" s="29" t="s">
        <v>32</v>
      </c>
      <c r="C48" s="16"/>
      <c r="D48" s="17"/>
      <c r="E48" s="27"/>
      <c r="F48" s="13"/>
    </row>
    <row r="49" spans="1:6" x14ac:dyDescent="0.25">
      <c r="A49" s="8"/>
      <c r="B49" s="29" t="s">
        <v>33</v>
      </c>
      <c r="C49" s="16"/>
      <c r="D49" s="17"/>
      <c r="E49" s="27"/>
      <c r="F49" s="13"/>
    </row>
    <row r="50" spans="1:6" x14ac:dyDescent="0.25">
      <c r="A50" s="8"/>
      <c r="B50" s="29" t="s">
        <v>34</v>
      </c>
      <c r="C50" s="16"/>
      <c r="D50" s="17"/>
      <c r="E50" s="27"/>
      <c r="F50" s="13"/>
    </row>
    <row r="51" spans="1:6" x14ac:dyDescent="0.25">
      <c r="A51" s="8"/>
      <c r="B51" s="29" t="s">
        <v>35</v>
      </c>
      <c r="C51" s="16"/>
      <c r="D51" s="17"/>
      <c r="E51" s="27"/>
      <c r="F51" s="13"/>
    </row>
    <row r="52" spans="1:6" x14ac:dyDescent="0.25">
      <c r="A52" s="8"/>
      <c r="B52" s="29" t="s">
        <v>36</v>
      </c>
      <c r="C52" s="16"/>
      <c r="D52" s="17"/>
      <c r="E52" s="27"/>
      <c r="F52" s="13"/>
    </row>
    <row r="53" spans="1:6" x14ac:dyDescent="0.25">
      <c r="A53" s="8"/>
      <c r="B53" s="29" t="s">
        <v>37</v>
      </c>
      <c r="C53" s="16"/>
      <c r="D53" s="17"/>
      <c r="E53" s="27"/>
      <c r="F53" s="13"/>
    </row>
    <row r="54" spans="1:6" x14ac:dyDescent="0.25">
      <c r="A54" s="8"/>
      <c r="B54" s="29" t="s">
        <v>38</v>
      </c>
      <c r="C54" s="16"/>
      <c r="D54" s="17"/>
      <c r="E54" s="27"/>
      <c r="F54" s="13"/>
    </row>
    <row r="55" spans="1:6" x14ac:dyDescent="0.25">
      <c r="A55" s="8"/>
      <c r="B55" s="29" t="s">
        <v>39</v>
      </c>
      <c r="C55" s="16"/>
      <c r="D55" s="17"/>
      <c r="E55" s="27"/>
      <c r="F55" s="13"/>
    </row>
    <row r="56" spans="1:6" x14ac:dyDescent="0.25">
      <c r="A56" s="8"/>
      <c r="B56" s="30"/>
      <c r="C56" s="16"/>
      <c r="D56" s="17"/>
      <c r="E56" s="27"/>
      <c r="F56" s="13"/>
    </row>
    <row r="57" spans="1:6" s="33" customFormat="1" ht="15.6" x14ac:dyDescent="0.3">
      <c r="A57" s="14" t="s">
        <v>7</v>
      </c>
      <c r="B57" s="31" t="s">
        <v>144</v>
      </c>
      <c r="C57" s="16">
        <v>400</v>
      </c>
      <c r="D57" s="32" t="s">
        <v>40</v>
      </c>
      <c r="E57" s="27"/>
      <c r="F57" s="13"/>
    </row>
    <row r="58" spans="1:6" x14ac:dyDescent="0.25">
      <c r="A58" s="14" t="s">
        <v>10</v>
      </c>
      <c r="B58" s="34" t="s">
        <v>41</v>
      </c>
      <c r="C58" s="35">
        <v>400</v>
      </c>
      <c r="D58" s="36" t="s">
        <v>26</v>
      </c>
      <c r="E58" s="27"/>
      <c r="F58" s="13"/>
    </row>
    <row r="59" spans="1:6" s="33" customFormat="1" x14ac:dyDescent="0.25">
      <c r="A59" s="14" t="s">
        <v>13</v>
      </c>
      <c r="B59" s="37" t="s">
        <v>42</v>
      </c>
      <c r="C59" s="16">
        <v>70</v>
      </c>
      <c r="D59" s="17" t="s">
        <v>12</v>
      </c>
      <c r="E59" s="27"/>
      <c r="F59" s="13"/>
    </row>
    <row r="60" spans="1:6" ht="24.6" customHeight="1" x14ac:dyDescent="0.25">
      <c r="A60" s="14" t="s">
        <v>43</v>
      </c>
      <c r="B60" s="38" t="s">
        <v>44</v>
      </c>
      <c r="C60" s="39">
        <v>890</v>
      </c>
      <c r="D60" s="40" t="s">
        <v>40</v>
      </c>
      <c r="E60" s="13"/>
      <c r="F60" s="13"/>
    </row>
    <row r="61" spans="1:6" ht="13.8" thickBot="1" x14ac:dyDescent="0.3">
      <c r="A61" s="8"/>
      <c r="C61" s="41"/>
      <c r="D61" s="36"/>
      <c r="E61" s="27"/>
      <c r="F61" s="13">
        <f t="shared" ref="F61" si="1">C61*E61</f>
        <v>0</v>
      </c>
    </row>
    <row r="62" spans="1:6" ht="25.5" customHeight="1" thickBot="1" x14ac:dyDescent="0.3">
      <c r="A62" s="183" t="s">
        <v>29</v>
      </c>
      <c r="B62" s="184"/>
      <c r="C62" s="184"/>
      <c r="D62" s="184"/>
      <c r="E62" s="185"/>
      <c r="F62" s="6">
        <f>SUM(F57:F61)</f>
        <v>0</v>
      </c>
    </row>
    <row r="63" spans="1:6" x14ac:dyDescent="0.25">
      <c r="A63" s="8">
        <v>4</v>
      </c>
      <c r="B63" s="28" t="s">
        <v>45</v>
      </c>
      <c r="C63" s="26"/>
      <c r="D63" s="17"/>
      <c r="E63" s="27"/>
      <c r="F63" s="13"/>
    </row>
    <row r="64" spans="1:6" x14ac:dyDescent="0.25">
      <c r="A64" s="8"/>
      <c r="B64" s="29" t="s">
        <v>46</v>
      </c>
      <c r="C64" s="16"/>
      <c r="D64" s="17"/>
      <c r="E64" s="27"/>
      <c r="F64" s="13"/>
    </row>
    <row r="65" spans="1:6" ht="26.4" x14ac:dyDescent="0.25">
      <c r="A65" s="14" t="s">
        <v>7</v>
      </c>
      <c r="B65" s="42" t="s">
        <v>121</v>
      </c>
      <c r="C65" s="35">
        <v>2</v>
      </c>
      <c r="D65" s="17" t="s">
        <v>12</v>
      </c>
      <c r="E65" s="43"/>
      <c r="F65" s="44"/>
    </row>
    <row r="66" spans="1:6" x14ac:dyDescent="0.25">
      <c r="A66" s="14"/>
      <c r="B66" s="45"/>
      <c r="C66" s="35"/>
      <c r="D66" s="17"/>
      <c r="E66" s="43"/>
      <c r="F66" s="44"/>
    </row>
    <row r="67" spans="1:6" ht="26.4" x14ac:dyDescent="0.25">
      <c r="A67" s="14" t="s">
        <v>10</v>
      </c>
      <c r="B67" s="42" t="s">
        <v>47</v>
      </c>
      <c r="C67" s="35">
        <v>13</v>
      </c>
      <c r="D67" s="17" t="s">
        <v>12</v>
      </c>
      <c r="E67" s="43"/>
      <c r="F67" s="44"/>
    </row>
    <row r="68" spans="1:6" x14ac:dyDescent="0.25">
      <c r="A68" s="14"/>
      <c r="B68" s="45"/>
      <c r="C68" s="35"/>
      <c r="D68" s="17"/>
      <c r="E68" s="43"/>
      <c r="F68" s="44"/>
    </row>
    <row r="69" spans="1:6" ht="26.4" x14ac:dyDescent="0.25">
      <c r="A69" s="14" t="s">
        <v>13</v>
      </c>
      <c r="B69" s="42" t="s">
        <v>48</v>
      </c>
      <c r="C69" s="35">
        <v>6</v>
      </c>
      <c r="D69" s="17" t="s">
        <v>12</v>
      </c>
      <c r="E69" s="43"/>
      <c r="F69" s="44"/>
    </row>
    <row r="70" spans="1:6" x14ac:dyDescent="0.25">
      <c r="A70" s="14"/>
      <c r="B70" s="45"/>
      <c r="C70" s="35"/>
      <c r="D70" s="17"/>
      <c r="E70" s="43"/>
      <c r="F70" s="44"/>
    </row>
    <row r="71" spans="1:6" x14ac:dyDescent="0.25">
      <c r="A71" s="8"/>
      <c r="B71" s="46" t="s">
        <v>49</v>
      </c>
      <c r="C71" s="16"/>
      <c r="D71" s="17"/>
      <c r="E71" s="47"/>
      <c r="F71" s="44"/>
    </row>
    <row r="72" spans="1:6" x14ac:dyDescent="0.25">
      <c r="A72" s="8"/>
      <c r="B72" s="29" t="s">
        <v>50</v>
      </c>
      <c r="C72" s="16"/>
      <c r="D72" s="17"/>
      <c r="E72" s="27"/>
      <c r="F72" s="44"/>
    </row>
    <row r="73" spans="1:6" x14ac:dyDescent="0.25">
      <c r="A73" s="8"/>
      <c r="B73" s="29" t="s">
        <v>51</v>
      </c>
      <c r="C73" s="16"/>
      <c r="D73" s="17"/>
      <c r="E73" s="27"/>
      <c r="F73" s="44"/>
    </row>
    <row r="74" spans="1:6" x14ac:dyDescent="0.25">
      <c r="A74" s="8"/>
      <c r="B74" s="29" t="s">
        <v>52</v>
      </c>
      <c r="C74" s="16"/>
      <c r="D74" s="17"/>
      <c r="E74" s="27"/>
      <c r="F74" s="44"/>
    </row>
    <row r="75" spans="1:6" x14ac:dyDescent="0.25">
      <c r="A75" s="8"/>
      <c r="B75" s="29" t="s">
        <v>53</v>
      </c>
      <c r="C75" s="16"/>
      <c r="D75" s="17"/>
      <c r="E75" s="27"/>
      <c r="F75" s="44"/>
    </row>
    <row r="76" spans="1:6" x14ac:dyDescent="0.25">
      <c r="A76" s="8"/>
      <c r="B76" s="29" t="s">
        <v>54</v>
      </c>
      <c r="C76" s="16"/>
      <c r="D76" s="17"/>
      <c r="E76" s="27"/>
      <c r="F76" s="44"/>
    </row>
    <row r="77" spans="1:6" x14ac:dyDescent="0.25">
      <c r="A77" s="8"/>
      <c r="B77" s="29" t="s">
        <v>55</v>
      </c>
      <c r="C77" s="16"/>
      <c r="D77" s="17"/>
      <c r="E77" s="27"/>
      <c r="F77" s="44"/>
    </row>
    <row r="78" spans="1:6" ht="26.4" x14ac:dyDescent="0.25">
      <c r="A78" s="14" t="s">
        <v>43</v>
      </c>
      <c r="B78" s="48" t="s">
        <v>56</v>
      </c>
      <c r="C78" s="16">
        <v>15</v>
      </c>
      <c r="D78" s="17" t="s">
        <v>12</v>
      </c>
      <c r="E78" s="27"/>
      <c r="F78" s="44"/>
    </row>
    <row r="79" spans="1:6" x14ac:dyDescent="0.25">
      <c r="A79" s="14"/>
      <c r="B79" s="48"/>
      <c r="C79" s="16"/>
      <c r="D79" s="17"/>
      <c r="E79" s="27"/>
      <c r="F79" s="44"/>
    </row>
    <row r="80" spans="1:6" ht="26.4" x14ac:dyDescent="0.25">
      <c r="A80" s="14" t="s">
        <v>16</v>
      </c>
      <c r="B80" s="48" t="s">
        <v>57</v>
      </c>
      <c r="C80" s="16">
        <v>6</v>
      </c>
      <c r="D80" s="17" t="s">
        <v>12</v>
      </c>
      <c r="E80" s="27"/>
      <c r="F80" s="44"/>
    </row>
    <row r="81" spans="1:8" x14ac:dyDescent="0.25">
      <c r="A81" s="14"/>
      <c r="B81" s="48"/>
      <c r="C81" s="16"/>
      <c r="D81" s="17"/>
      <c r="E81" s="27"/>
      <c r="F81" s="44"/>
    </row>
    <row r="82" spans="1:8" ht="26.4" x14ac:dyDescent="0.25">
      <c r="A82" s="14" t="s">
        <v>18</v>
      </c>
      <c r="B82" s="22" t="s">
        <v>58</v>
      </c>
      <c r="C82" s="16">
        <f>C78</f>
        <v>15</v>
      </c>
      <c r="D82" s="17" t="s">
        <v>12</v>
      </c>
      <c r="E82" s="27"/>
      <c r="F82" s="44"/>
    </row>
    <row r="83" spans="1:8" x14ac:dyDescent="0.25">
      <c r="A83" s="14"/>
      <c r="B83" s="49"/>
      <c r="C83" s="16"/>
      <c r="D83" s="17"/>
      <c r="E83" s="27"/>
      <c r="F83" s="44"/>
    </row>
    <row r="84" spans="1:8" ht="26.4" x14ac:dyDescent="0.25">
      <c r="A84" s="14" t="s">
        <v>67</v>
      </c>
      <c r="B84" s="22" t="s">
        <v>59</v>
      </c>
      <c r="C84" s="16">
        <f>C80</f>
        <v>6</v>
      </c>
      <c r="D84" s="17" t="s">
        <v>12</v>
      </c>
      <c r="E84" s="27"/>
      <c r="F84" s="44"/>
    </row>
    <row r="85" spans="1:8" ht="14.25" customHeight="1" thickBot="1" x14ac:dyDescent="0.3">
      <c r="A85" s="8"/>
      <c r="B85" s="48"/>
      <c r="C85" s="16"/>
      <c r="D85" s="17"/>
      <c r="E85" s="27"/>
      <c r="F85" s="44">
        <f t="shared" ref="F85" si="2">E85*C85</f>
        <v>0</v>
      </c>
    </row>
    <row r="86" spans="1:8" ht="21.6" customHeight="1" thickBot="1" x14ac:dyDescent="0.3">
      <c r="A86" s="183" t="s">
        <v>29</v>
      </c>
      <c r="B86" s="184"/>
      <c r="C86" s="184"/>
      <c r="D86" s="184"/>
      <c r="E86" s="185"/>
      <c r="F86" s="6">
        <f>SUM(F65:F85)</f>
        <v>0</v>
      </c>
    </row>
    <row r="87" spans="1:8" x14ac:dyDescent="0.25">
      <c r="A87" s="8">
        <v>5</v>
      </c>
      <c r="B87" s="28" t="s">
        <v>60</v>
      </c>
      <c r="C87" s="26"/>
      <c r="D87" s="17"/>
      <c r="E87" s="27"/>
      <c r="F87" s="13"/>
    </row>
    <row r="88" spans="1:8" x14ac:dyDescent="0.25">
      <c r="A88" s="8"/>
      <c r="B88" s="29" t="s">
        <v>61</v>
      </c>
      <c r="C88" s="16"/>
      <c r="D88" s="17"/>
      <c r="E88" s="27"/>
      <c r="F88" s="13"/>
    </row>
    <row r="89" spans="1:8" ht="39.9" customHeight="1" x14ac:dyDescent="0.25">
      <c r="A89" s="14" t="s">
        <v>7</v>
      </c>
      <c r="B89" s="50" t="s">
        <v>148</v>
      </c>
      <c r="C89" s="35">
        <f>826.4</f>
        <v>826.4</v>
      </c>
      <c r="D89" s="32" t="s">
        <v>40</v>
      </c>
      <c r="E89" s="51"/>
      <c r="F89" s="44"/>
    </row>
    <row r="90" spans="1:8" x14ac:dyDescent="0.25">
      <c r="A90" s="14"/>
      <c r="B90" s="30"/>
      <c r="C90" s="16"/>
      <c r="D90" s="17"/>
      <c r="E90" s="27"/>
      <c r="F90" s="44"/>
    </row>
    <row r="91" spans="1:8" ht="52.8" x14ac:dyDescent="0.25">
      <c r="A91" s="52" t="s">
        <v>10</v>
      </c>
      <c r="B91" s="53" t="s">
        <v>62</v>
      </c>
      <c r="C91" s="16">
        <f>452.4*1</f>
        <v>452.4</v>
      </c>
      <c r="D91" s="32" t="s">
        <v>40</v>
      </c>
      <c r="E91" s="27"/>
      <c r="F91" s="44"/>
      <c r="G91" s="54"/>
      <c r="H91" s="54"/>
    </row>
    <row r="92" spans="1:8" x14ac:dyDescent="0.25">
      <c r="A92" s="52"/>
      <c r="B92" s="53"/>
      <c r="C92" s="16"/>
      <c r="D92" s="32"/>
      <c r="E92" s="27"/>
      <c r="F92" s="44"/>
      <c r="G92" s="54"/>
      <c r="H92" s="54"/>
    </row>
    <row r="93" spans="1:8" ht="39.6" x14ac:dyDescent="0.25">
      <c r="A93" s="52" t="s">
        <v>13</v>
      </c>
      <c r="B93" s="53" t="s">
        <v>63</v>
      </c>
      <c r="C93" s="16">
        <f>452*2.1</f>
        <v>949.2</v>
      </c>
      <c r="D93" s="32" t="s">
        <v>40</v>
      </c>
      <c r="E93" s="27"/>
      <c r="F93" s="44"/>
      <c r="G93" s="54"/>
      <c r="H93" s="54"/>
    </row>
    <row r="94" spans="1:8" x14ac:dyDescent="0.25">
      <c r="A94" s="52"/>
      <c r="B94" s="53"/>
      <c r="C94" s="16"/>
      <c r="D94" s="32"/>
      <c r="E94" s="27"/>
      <c r="F94" s="44"/>
      <c r="G94" s="54"/>
      <c r="H94" s="54"/>
    </row>
    <row r="95" spans="1:8" ht="39.6" x14ac:dyDescent="0.25">
      <c r="A95" s="52" t="s">
        <v>43</v>
      </c>
      <c r="B95" s="53" t="s">
        <v>64</v>
      </c>
      <c r="C95" s="16">
        <f>374.4*1.4</f>
        <v>524.16</v>
      </c>
      <c r="D95" s="32" t="s">
        <v>40</v>
      </c>
      <c r="E95" s="27"/>
      <c r="F95" s="44"/>
      <c r="G95" s="54"/>
      <c r="H95" s="54"/>
    </row>
    <row r="96" spans="1:8" x14ac:dyDescent="0.25">
      <c r="A96" s="52"/>
      <c r="B96" s="53"/>
      <c r="C96" s="16"/>
      <c r="D96" s="32"/>
      <c r="E96" s="27"/>
      <c r="F96" s="44"/>
      <c r="G96" s="54"/>
      <c r="H96" s="54"/>
    </row>
    <row r="97" spans="1:8" ht="52.8" x14ac:dyDescent="0.25">
      <c r="A97" s="52" t="s">
        <v>16</v>
      </c>
      <c r="B97" s="53" t="s">
        <v>65</v>
      </c>
      <c r="C97" s="16">
        <f>374.4*1.8</f>
        <v>673.92</v>
      </c>
      <c r="D97" s="32" t="s">
        <v>40</v>
      </c>
      <c r="E97" s="27"/>
      <c r="F97" s="44"/>
      <c r="G97" s="54"/>
      <c r="H97" s="54"/>
    </row>
    <row r="98" spans="1:8" x14ac:dyDescent="0.25">
      <c r="A98" s="52"/>
      <c r="B98" s="53"/>
      <c r="C98" s="16"/>
      <c r="D98" s="32"/>
      <c r="E98" s="27"/>
      <c r="F98" s="44"/>
      <c r="G98" s="54"/>
      <c r="H98" s="54"/>
    </row>
    <row r="99" spans="1:8" ht="52.8" x14ac:dyDescent="0.25">
      <c r="A99" s="55" t="s">
        <v>18</v>
      </c>
      <c r="B99" s="56" t="s">
        <v>66</v>
      </c>
      <c r="C99" s="57">
        <v>1200</v>
      </c>
      <c r="D99" s="58" t="s">
        <v>40</v>
      </c>
      <c r="E99" s="59"/>
      <c r="F99" s="60"/>
      <c r="G99" s="54"/>
      <c r="H99" s="54"/>
    </row>
    <row r="100" spans="1:8" x14ac:dyDescent="0.25">
      <c r="A100" s="52"/>
      <c r="B100" s="53"/>
      <c r="C100" s="16"/>
      <c r="D100" s="32"/>
      <c r="E100" s="27"/>
      <c r="F100" s="44"/>
      <c r="G100" s="54"/>
      <c r="H100" s="54"/>
    </row>
    <row r="101" spans="1:8" ht="26.4" x14ac:dyDescent="0.25">
      <c r="A101" s="52" t="s">
        <v>67</v>
      </c>
      <c r="B101" s="53" t="s">
        <v>68</v>
      </c>
      <c r="C101" s="16">
        <f>66*0.3</f>
        <v>19.8</v>
      </c>
      <c r="D101" s="32" t="s">
        <v>40</v>
      </c>
      <c r="E101" s="27"/>
      <c r="F101" s="44"/>
      <c r="G101" s="54"/>
      <c r="H101" s="61"/>
    </row>
    <row r="102" spans="1:8" x14ac:dyDescent="0.25">
      <c r="A102" s="52"/>
      <c r="B102" s="53"/>
      <c r="C102" s="16"/>
      <c r="D102" s="32"/>
      <c r="E102" s="27"/>
      <c r="F102" s="44"/>
      <c r="G102" s="54"/>
      <c r="H102" s="61"/>
    </row>
    <row r="103" spans="1:8" ht="26.4" x14ac:dyDescent="0.25">
      <c r="A103" s="52" t="s">
        <v>20</v>
      </c>
      <c r="B103" s="53" t="s">
        <v>122</v>
      </c>
      <c r="C103" s="16">
        <v>1</v>
      </c>
      <c r="D103" s="32" t="s">
        <v>70</v>
      </c>
      <c r="E103" s="27"/>
      <c r="F103" s="44"/>
      <c r="G103" s="54"/>
      <c r="H103" s="61"/>
    </row>
    <row r="104" spans="1:8" ht="13.8" thickBot="1" x14ac:dyDescent="0.3">
      <c r="A104" s="52"/>
      <c r="B104" s="62"/>
      <c r="C104" s="16"/>
      <c r="D104" s="32"/>
      <c r="E104" s="27"/>
      <c r="F104" s="44">
        <f t="shared" ref="F104" si="3">E104*C104</f>
        <v>0</v>
      </c>
      <c r="G104" s="54"/>
      <c r="H104" s="54"/>
    </row>
    <row r="105" spans="1:8" ht="24.6" customHeight="1" thickBot="1" x14ac:dyDescent="0.3">
      <c r="A105" s="183" t="s">
        <v>29</v>
      </c>
      <c r="B105" s="184"/>
      <c r="C105" s="184"/>
      <c r="D105" s="184"/>
      <c r="E105" s="185"/>
      <c r="F105" s="6">
        <f>SUM(F87:F104)</f>
        <v>0</v>
      </c>
      <c r="G105" s="54"/>
      <c r="H105" s="54"/>
    </row>
    <row r="106" spans="1:8" x14ac:dyDescent="0.25">
      <c r="A106" s="63">
        <v>6</v>
      </c>
      <c r="B106" s="64" t="s">
        <v>71</v>
      </c>
      <c r="C106" s="65"/>
      <c r="D106" s="17"/>
      <c r="E106" s="27"/>
      <c r="F106" s="13"/>
      <c r="G106" s="54"/>
      <c r="H106" s="54"/>
    </row>
    <row r="107" spans="1:8" x14ac:dyDescent="0.25">
      <c r="A107" s="63"/>
      <c r="B107" s="66"/>
      <c r="C107" s="65"/>
      <c r="D107" s="17"/>
      <c r="E107" s="27"/>
      <c r="F107" s="13"/>
    </row>
    <row r="108" spans="1:8" ht="26.4" x14ac:dyDescent="0.25">
      <c r="A108" s="52" t="s">
        <v>7</v>
      </c>
      <c r="B108" s="67" t="s">
        <v>72</v>
      </c>
      <c r="C108" s="65">
        <v>1</v>
      </c>
      <c r="D108" s="17" t="s">
        <v>73</v>
      </c>
      <c r="E108" s="27"/>
      <c r="F108" s="13"/>
    </row>
    <row r="109" spans="1:8" x14ac:dyDescent="0.25">
      <c r="A109" s="52"/>
      <c r="B109" s="66"/>
      <c r="C109" s="65"/>
      <c r="D109" s="17"/>
      <c r="E109" s="27"/>
      <c r="F109" s="13"/>
    </row>
    <row r="110" spans="1:8" x14ac:dyDescent="0.25">
      <c r="A110" s="52"/>
      <c r="B110" s="64" t="s">
        <v>74</v>
      </c>
      <c r="C110" s="65"/>
      <c r="D110" s="17"/>
      <c r="E110" s="27"/>
      <c r="F110" s="13"/>
    </row>
    <row r="111" spans="1:8" x14ac:dyDescent="0.25">
      <c r="A111" s="52"/>
      <c r="B111" s="66"/>
      <c r="C111" s="65"/>
      <c r="D111" s="17"/>
      <c r="E111" s="27"/>
      <c r="F111" s="13"/>
    </row>
    <row r="112" spans="1:8" x14ac:dyDescent="0.25">
      <c r="A112" s="52" t="s">
        <v>10</v>
      </c>
      <c r="B112" s="66" t="s">
        <v>75</v>
      </c>
      <c r="C112" s="65">
        <v>60</v>
      </c>
      <c r="D112" s="17" t="s">
        <v>12</v>
      </c>
      <c r="E112" s="27"/>
      <c r="F112" s="13"/>
    </row>
    <row r="113" spans="1:6" x14ac:dyDescent="0.25">
      <c r="A113" s="52"/>
      <c r="B113" s="66"/>
      <c r="C113" s="65"/>
      <c r="D113" s="17"/>
      <c r="E113" s="27"/>
      <c r="F113" s="13"/>
    </row>
    <row r="114" spans="1:6" x14ac:dyDescent="0.25">
      <c r="A114" s="52" t="s">
        <v>13</v>
      </c>
      <c r="B114" s="66" t="s">
        <v>76</v>
      </c>
      <c r="C114" s="65">
        <v>25</v>
      </c>
      <c r="D114" s="17" t="s">
        <v>12</v>
      </c>
      <c r="E114" s="27"/>
      <c r="F114" s="13"/>
    </row>
    <row r="115" spans="1:6" x14ac:dyDescent="0.25">
      <c r="A115" s="52"/>
      <c r="B115" s="66"/>
      <c r="C115" s="65"/>
      <c r="D115" s="17"/>
      <c r="E115" s="27"/>
      <c r="F115" s="13"/>
    </row>
    <row r="116" spans="1:6" x14ac:dyDescent="0.25">
      <c r="A116" s="52" t="s">
        <v>43</v>
      </c>
      <c r="B116" s="66" t="s">
        <v>77</v>
      </c>
      <c r="C116" s="65">
        <v>15</v>
      </c>
      <c r="D116" s="17" t="s">
        <v>12</v>
      </c>
      <c r="E116" s="27"/>
      <c r="F116" s="13"/>
    </row>
    <row r="117" spans="1:6" x14ac:dyDescent="0.25">
      <c r="A117" s="52"/>
      <c r="B117" s="66"/>
      <c r="C117" s="65"/>
      <c r="D117" s="17"/>
      <c r="E117" s="27"/>
      <c r="F117" s="13"/>
    </row>
    <row r="118" spans="1:6" x14ac:dyDescent="0.25">
      <c r="A118" s="52" t="s">
        <v>16</v>
      </c>
      <c r="B118" s="66" t="s">
        <v>78</v>
      </c>
      <c r="C118" s="65">
        <v>20</v>
      </c>
      <c r="D118" s="17" t="s">
        <v>12</v>
      </c>
      <c r="E118" s="27"/>
      <c r="F118" s="13"/>
    </row>
    <row r="119" spans="1:6" x14ac:dyDescent="0.25">
      <c r="A119" s="52"/>
      <c r="B119" s="66"/>
      <c r="C119" s="65"/>
      <c r="D119" s="17"/>
      <c r="E119" s="27"/>
      <c r="F119" s="13"/>
    </row>
    <row r="120" spans="1:6" ht="17.399999999999999" customHeight="1" x14ac:dyDescent="0.25">
      <c r="A120" s="52" t="s">
        <v>18</v>
      </c>
      <c r="B120" s="66" t="s">
        <v>79</v>
      </c>
      <c r="C120" s="65">
        <v>15</v>
      </c>
      <c r="D120" s="17" t="s">
        <v>12</v>
      </c>
      <c r="E120" s="27"/>
      <c r="F120" s="13"/>
    </row>
    <row r="121" spans="1:6" ht="13.8" thickBot="1" x14ac:dyDescent="0.3">
      <c r="A121" s="63"/>
      <c r="B121" s="66"/>
      <c r="C121" s="65"/>
      <c r="D121" s="17"/>
      <c r="E121" s="27"/>
      <c r="F121" s="13">
        <f t="shared" ref="F121" si="4">E121*C121</f>
        <v>0</v>
      </c>
    </row>
    <row r="122" spans="1:6" ht="20.100000000000001" customHeight="1" thickBot="1" x14ac:dyDescent="0.3">
      <c r="A122" s="183" t="s">
        <v>29</v>
      </c>
      <c r="B122" s="184"/>
      <c r="C122" s="184"/>
      <c r="D122" s="184"/>
      <c r="E122" s="185"/>
      <c r="F122" s="6">
        <f>SUM(F108:F121)</f>
        <v>0</v>
      </c>
    </row>
    <row r="123" spans="1:6" ht="29.4" customHeight="1" x14ac:dyDescent="0.25">
      <c r="A123" s="8">
        <v>7</v>
      </c>
      <c r="B123" s="68" t="s">
        <v>80</v>
      </c>
      <c r="C123" s="69"/>
      <c r="D123" s="17"/>
      <c r="E123" s="27"/>
      <c r="F123" s="13"/>
    </row>
    <row r="124" spans="1:6" ht="14.1" customHeight="1" x14ac:dyDescent="0.25">
      <c r="A124" s="8"/>
      <c r="B124" s="28"/>
      <c r="C124" s="70"/>
      <c r="D124" s="17"/>
      <c r="E124" s="27"/>
      <c r="F124" s="13"/>
    </row>
    <row r="125" spans="1:6" ht="38.1" customHeight="1" x14ac:dyDescent="0.25">
      <c r="A125" s="14" t="s">
        <v>7</v>
      </c>
      <c r="B125" s="71" t="s">
        <v>25</v>
      </c>
      <c r="C125" s="39">
        <v>6</v>
      </c>
      <c r="D125" s="32" t="s">
        <v>26</v>
      </c>
      <c r="E125" s="27"/>
      <c r="F125" s="13"/>
    </row>
    <row r="126" spans="1:6" ht="14.1" customHeight="1" x14ac:dyDescent="0.25">
      <c r="A126" s="8"/>
      <c r="B126" s="28"/>
      <c r="C126" s="70"/>
      <c r="D126" s="17"/>
      <c r="E126" s="27"/>
      <c r="F126" s="13"/>
    </row>
    <row r="127" spans="1:6" ht="24.6" customHeight="1" x14ac:dyDescent="0.25">
      <c r="A127" s="14" t="s">
        <v>10</v>
      </c>
      <c r="B127" s="48" t="s">
        <v>126</v>
      </c>
      <c r="C127" s="39">
        <v>1</v>
      </c>
      <c r="D127" s="17" t="s">
        <v>73</v>
      </c>
      <c r="E127" s="27"/>
      <c r="F127" s="13"/>
    </row>
    <row r="128" spans="1:6" ht="14.1" customHeight="1" x14ac:dyDescent="0.25">
      <c r="A128" s="8"/>
      <c r="B128" s="28"/>
      <c r="C128" s="70"/>
      <c r="D128" s="17"/>
      <c r="E128" s="27"/>
      <c r="F128" s="13"/>
    </row>
    <row r="129" spans="1:6" ht="14.1" customHeight="1" x14ac:dyDescent="0.25">
      <c r="A129" s="14"/>
      <c r="B129" s="72" t="s">
        <v>81</v>
      </c>
      <c r="C129" s="70"/>
      <c r="D129" s="17"/>
      <c r="E129" s="27"/>
      <c r="F129" s="13"/>
    </row>
    <row r="130" spans="1:6" ht="14.1" customHeight="1" x14ac:dyDescent="0.25">
      <c r="A130" s="14" t="s">
        <v>13</v>
      </c>
      <c r="B130" s="73" t="s">
        <v>82</v>
      </c>
      <c r="C130" s="39">
        <v>0.6</v>
      </c>
      <c r="D130" s="17" t="s">
        <v>83</v>
      </c>
      <c r="E130" s="27"/>
      <c r="F130" s="13"/>
    </row>
    <row r="131" spans="1:6" ht="14.1" customHeight="1" x14ac:dyDescent="0.25">
      <c r="A131" s="14"/>
      <c r="B131" s="28"/>
      <c r="C131" s="70"/>
      <c r="D131" s="17"/>
      <c r="E131" s="27"/>
      <c r="F131" s="13"/>
    </row>
    <row r="132" spans="1:6" ht="14.1" customHeight="1" x14ac:dyDescent="0.25">
      <c r="A132" s="14" t="s">
        <v>43</v>
      </c>
      <c r="B132" s="73" t="s">
        <v>84</v>
      </c>
      <c r="C132" s="39">
        <v>0.28000000000000003</v>
      </c>
      <c r="D132" s="17" t="s">
        <v>83</v>
      </c>
      <c r="E132" s="27"/>
      <c r="F132" s="13"/>
    </row>
    <row r="133" spans="1:6" ht="14.1" customHeight="1" x14ac:dyDescent="0.25">
      <c r="A133" s="8"/>
      <c r="B133" s="28"/>
      <c r="C133" s="70"/>
      <c r="D133" s="17"/>
      <c r="E133" s="27"/>
      <c r="F133" s="13"/>
    </row>
    <row r="134" spans="1:6" ht="27" customHeight="1" x14ac:dyDescent="0.25">
      <c r="A134" s="14" t="s">
        <v>16</v>
      </c>
      <c r="B134" s="53" t="s">
        <v>85</v>
      </c>
      <c r="C134" s="39">
        <f>1.2*2.4*0.15</f>
        <v>0.432</v>
      </c>
      <c r="D134" s="17" t="s">
        <v>83</v>
      </c>
      <c r="E134" s="27"/>
      <c r="F134" s="13"/>
    </row>
    <row r="135" spans="1:6" ht="12.9" customHeight="1" x14ac:dyDescent="0.25">
      <c r="A135" s="14"/>
      <c r="B135" s="53"/>
      <c r="C135" s="39"/>
      <c r="D135" s="17"/>
      <c r="E135" s="27"/>
      <c r="F135" s="13"/>
    </row>
    <row r="136" spans="1:6" ht="26.4" x14ac:dyDescent="0.25">
      <c r="A136" s="14" t="s">
        <v>20</v>
      </c>
      <c r="B136" s="74" t="s">
        <v>86</v>
      </c>
      <c r="C136" s="39">
        <v>7</v>
      </c>
      <c r="D136" s="17" t="s">
        <v>12</v>
      </c>
      <c r="E136" s="27"/>
      <c r="F136" s="13"/>
    </row>
    <row r="137" spans="1:6" x14ac:dyDescent="0.25">
      <c r="A137" s="14"/>
      <c r="B137" s="75"/>
      <c r="C137" s="39"/>
      <c r="D137" s="17"/>
      <c r="E137" s="27"/>
      <c r="F137" s="13"/>
    </row>
    <row r="138" spans="1:6" ht="26.4" x14ac:dyDescent="0.25">
      <c r="A138" s="14" t="s">
        <v>22</v>
      </c>
      <c r="B138" s="75" t="s">
        <v>87</v>
      </c>
      <c r="C138" s="39">
        <v>6</v>
      </c>
      <c r="D138" s="17" t="s">
        <v>12</v>
      </c>
      <c r="E138" s="27"/>
      <c r="F138" s="13"/>
    </row>
    <row r="139" spans="1:6" x14ac:dyDescent="0.25">
      <c r="A139" s="14"/>
      <c r="B139" s="75"/>
      <c r="C139" s="39"/>
      <c r="D139" s="17"/>
      <c r="E139" s="27"/>
      <c r="F139" s="13"/>
    </row>
    <row r="140" spans="1:6" ht="26.4" x14ac:dyDescent="0.25">
      <c r="A140" s="14" t="s">
        <v>24</v>
      </c>
      <c r="B140" s="75" t="s">
        <v>88</v>
      </c>
      <c r="C140" s="39">
        <v>6</v>
      </c>
      <c r="D140" s="17" t="s">
        <v>12</v>
      </c>
      <c r="E140" s="27"/>
      <c r="F140" s="13"/>
    </row>
    <row r="141" spans="1:6" x14ac:dyDescent="0.25">
      <c r="A141" s="14"/>
      <c r="B141" s="75"/>
      <c r="C141" s="39"/>
      <c r="D141" s="17"/>
      <c r="E141" s="27"/>
      <c r="F141" s="13"/>
    </row>
    <row r="142" spans="1:6" ht="46.5" customHeight="1" x14ac:dyDescent="0.25">
      <c r="A142" s="14" t="s">
        <v>89</v>
      </c>
      <c r="B142" s="53" t="s">
        <v>90</v>
      </c>
      <c r="C142" s="39">
        <v>150</v>
      </c>
      <c r="D142" s="32" t="s">
        <v>40</v>
      </c>
      <c r="E142" s="27"/>
      <c r="F142" s="13"/>
    </row>
    <row r="143" spans="1:6" ht="14.1" customHeight="1" x14ac:dyDescent="0.25">
      <c r="A143" s="14"/>
      <c r="B143" s="28"/>
      <c r="C143" s="39"/>
      <c r="D143" s="17"/>
      <c r="E143" s="27"/>
      <c r="F143" s="13"/>
    </row>
    <row r="144" spans="1:6" ht="39.6" x14ac:dyDescent="0.25">
      <c r="A144" s="14" t="s">
        <v>91</v>
      </c>
      <c r="B144" s="53" t="s">
        <v>92</v>
      </c>
      <c r="C144" s="39">
        <v>230</v>
      </c>
      <c r="D144" s="32" t="s">
        <v>40</v>
      </c>
      <c r="E144" s="27"/>
      <c r="F144" s="13"/>
    </row>
    <row r="145" spans="1:8" ht="14.1" customHeight="1" x14ac:dyDescent="0.25">
      <c r="A145" s="8"/>
      <c r="B145" s="28"/>
      <c r="C145" s="70"/>
      <c r="D145" s="17"/>
      <c r="E145" s="27"/>
      <c r="F145" s="13"/>
    </row>
    <row r="146" spans="1:8" ht="14.1" customHeight="1" x14ac:dyDescent="0.25">
      <c r="A146" s="8"/>
      <c r="B146" s="28" t="s">
        <v>93</v>
      </c>
      <c r="C146" s="70"/>
      <c r="D146" s="17"/>
      <c r="E146" s="27"/>
      <c r="F146" s="13"/>
    </row>
    <row r="147" spans="1:8" ht="14.1" customHeight="1" x14ac:dyDescent="0.25">
      <c r="A147" s="14"/>
      <c r="B147" s="28"/>
      <c r="C147" s="70"/>
      <c r="D147" s="17"/>
      <c r="E147" s="27"/>
      <c r="F147" s="13"/>
    </row>
    <row r="148" spans="1:8" ht="26.4" x14ac:dyDescent="0.25">
      <c r="A148" s="52" t="s">
        <v>94</v>
      </c>
      <c r="B148" s="48" t="s">
        <v>95</v>
      </c>
      <c r="C148" s="39">
        <v>1</v>
      </c>
      <c r="D148" s="17" t="s">
        <v>73</v>
      </c>
      <c r="E148" s="27"/>
      <c r="F148" s="13"/>
    </row>
    <row r="149" spans="1:8" ht="14.1" customHeight="1" x14ac:dyDescent="0.25">
      <c r="A149" s="14"/>
      <c r="B149" s="28"/>
      <c r="C149" s="39"/>
      <c r="D149" s="17"/>
      <c r="E149" s="27"/>
      <c r="F149" s="13"/>
    </row>
    <row r="150" spans="1:8" ht="52.8" x14ac:dyDescent="0.25">
      <c r="A150" s="14" t="s">
        <v>96</v>
      </c>
      <c r="B150" s="48" t="s">
        <v>123</v>
      </c>
      <c r="C150" s="39">
        <v>1</v>
      </c>
      <c r="D150" s="17" t="s">
        <v>73</v>
      </c>
      <c r="E150" s="27"/>
      <c r="F150" s="13"/>
    </row>
    <row r="151" spans="1:8" ht="14.1" customHeight="1" x14ac:dyDescent="0.25">
      <c r="A151" s="14"/>
      <c r="B151" s="28"/>
      <c r="C151" s="39"/>
      <c r="D151" s="17"/>
      <c r="E151" s="27"/>
      <c r="F151" s="13"/>
    </row>
    <row r="152" spans="1:8" ht="26.4" x14ac:dyDescent="0.25">
      <c r="A152" s="14" t="s">
        <v>98</v>
      </c>
      <c r="B152" s="48" t="s">
        <v>110</v>
      </c>
      <c r="C152" s="39">
        <v>6</v>
      </c>
      <c r="D152" s="17" t="s">
        <v>12</v>
      </c>
      <c r="E152" s="27"/>
      <c r="F152" s="13"/>
    </row>
    <row r="153" spans="1:8" ht="14.1" customHeight="1" x14ac:dyDescent="0.25">
      <c r="A153" s="14"/>
      <c r="B153" s="28"/>
      <c r="C153" s="39"/>
      <c r="D153" s="17"/>
      <c r="E153" s="27"/>
      <c r="F153" s="13">
        <f t="shared" ref="F153:F155" si="5">E153*C153</f>
        <v>0</v>
      </c>
    </row>
    <row r="154" spans="1:8" ht="14.4" customHeight="1" x14ac:dyDescent="0.25">
      <c r="A154" s="14" t="s">
        <v>109</v>
      </c>
      <c r="B154" s="76" t="s">
        <v>99</v>
      </c>
      <c r="C154" s="39">
        <v>1</v>
      </c>
      <c r="D154" s="17" t="s">
        <v>73</v>
      </c>
      <c r="E154" s="27"/>
      <c r="F154" s="13">
        <f t="shared" si="5"/>
        <v>0</v>
      </c>
    </row>
    <row r="155" spans="1:8" ht="14.1" customHeight="1" thickBot="1" x14ac:dyDescent="0.3">
      <c r="A155" s="8"/>
      <c r="B155" s="28"/>
      <c r="C155" s="77"/>
      <c r="D155" s="17"/>
      <c r="E155" s="27"/>
      <c r="F155" s="13">
        <f t="shared" si="5"/>
        <v>0</v>
      </c>
    </row>
    <row r="156" spans="1:8" ht="20.100000000000001" customHeight="1" thickBot="1" x14ac:dyDescent="0.3">
      <c r="A156" s="183" t="s">
        <v>29</v>
      </c>
      <c r="B156" s="184"/>
      <c r="C156" s="184"/>
      <c r="D156" s="184"/>
      <c r="E156" s="185"/>
      <c r="F156" s="6">
        <f>SUM(F125:F155)</f>
        <v>0</v>
      </c>
    </row>
    <row r="157" spans="1:8" ht="13.8" thickBot="1" x14ac:dyDescent="0.3">
      <c r="A157" s="198" t="s">
        <v>202</v>
      </c>
      <c r="B157" s="198"/>
      <c r="C157" s="198"/>
      <c r="D157" s="198"/>
      <c r="E157" s="198"/>
      <c r="F157" s="199"/>
      <c r="H157" s="82"/>
    </row>
    <row r="158" spans="1:8" ht="13.8" thickBot="1" x14ac:dyDescent="0.3">
      <c r="A158" s="117" t="s">
        <v>0</v>
      </c>
      <c r="B158" s="118" t="s">
        <v>149</v>
      </c>
      <c r="C158" s="119" t="s">
        <v>2</v>
      </c>
      <c r="D158" s="120" t="s">
        <v>3</v>
      </c>
      <c r="E158" s="121" t="s">
        <v>4</v>
      </c>
      <c r="F158" s="122" t="s">
        <v>5</v>
      </c>
    </row>
    <row r="159" spans="1:8" x14ac:dyDescent="0.25">
      <c r="A159" s="123">
        <v>2</v>
      </c>
      <c r="B159" s="131" t="s">
        <v>151</v>
      </c>
      <c r="C159" s="129"/>
      <c r="D159" s="17"/>
      <c r="E159" s="27"/>
      <c r="F159" s="13"/>
    </row>
    <row r="160" spans="1:8" ht="26.4" x14ac:dyDescent="0.25">
      <c r="A160" s="127"/>
      <c r="B160" s="132" t="s">
        <v>152</v>
      </c>
      <c r="C160" s="129"/>
      <c r="D160" s="17"/>
      <c r="E160" s="27"/>
      <c r="F160" s="13"/>
    </row>
    <row r="161" spans="1:6" x14ac:dyDescent="0.25">
      <c r="A161" s="127" t="s">
        <v>7</v>
      </c>
      <c r="B161" s="133" t="s">
        <v>153</v>
      </c>
      <c r="C161" s="129">
        <f>15.6*0.6</f>
        <v>9.36</v>
      </c>
      <c r="D161" s="134" t="s">
        <v>138</v>
      </c>
      <c r="E161" s="27"/>
      <c r="F161" s="13"/>
    </row>
    <row r="162" spans="1:6" x14ac:dyDescent="0.25">
      <c r="A162" s="127" t="s">
        <v>10</v>
      </c>
      <c r="B162" s="133" t="s">
        <v>154</v>
      </c>
      <c r="C162" s="129">
        <f>13.2*1.2</f>
        <v>15.839999999999998</v>
      </c>
      <c r="D162" s="134" t="s">
        <v>138</v>
      </c>
      <c r="E162" s="27"/>
      <c r="F162" s="13"/>
    </row>
    <row r="163" spans="1:6" x14ac:dyDescent="0.25">
      <c r="A163" s="127"/>
      <c r="B163" s="128"/>
      <c r="C163" s="129"/>
      <c r="D163" s="17"/>
      <c r="E163" s="27"/>
      <c r="F163" s="13"/>
    </row>
    <row r="164" spans="1:6" x14ac:dyDescent="0.25">
      <c r="A164" s="127"/>
      <c r="B164" s="135" t="s">
        <v>155</v>
      </c>
      <c r="C164" s="129"/>
      <c r="D164" s="17"/>
      <c r="E164" s="27"/>
      <c r="F164" s="13"/>
    </row>
    <row r="165" spans="1:6" ht="52.8" x14ac:dyDescent="0.25">
      <c r="A165" s="127" t="s">
        <v>13</v>
      </c>
      <c r="B165" s="136" t="s">
        <v>156</v>
      </c>
      <c r="C165" s="129">
        <f>3.6*4.2</f>
        <v>15.120000000000001</v>
      </c>
      <c r="D165" s="17" t="s">
        <v>138</v>
      </c>
      <c r="E165" s="27"/>
      <c r="F165" s="13"/>
    </row>
    <row r="166" spans="1:6" x14ac:dyDescent="0.25">
      <c r="A166" s="127"/>
      <c r="B166" s="136"/>
      <c r="C166" s="129"/>
      <c r="D166" s="17"/>
      <c r="E166" s="27"/>
      <c r="F166" s="13"/>
    </row>
    <row r="167" spans="1:6" x14ac:dyDescent="0.25">
      <c r="A167" s="127" t="s">
        <v>43</v>
      </c>
      <c r="B167" s="136" t="s">
        <v>157</v>
      </c>
      <c r="C167" s="129">
        <f>0.23*0.23*1.2*6</f>
        <v>0.38088</v>
      </c>
      <c r="D167" s="17" t="s">
        <v>140</v>
      </c>
      <c r="E167" s="27"/>
      <c r="F167" s="13"/>
    </row>
    <row r="168" spans="1:6" x14ac:dyDescent="0.25">
      <c r="A168" s="127"/>
      <c r="B168" s="128"/>
      <c r="C168" s="129"/>
      <c r="D168" s="17"/>
      <c r="E168" s="27"/>
      <c r="F168" s="13"/>
    </row>
    <row r="169" spans="1:6" ht="26.4" x14ac:dyDescent="0.25">
      <c r="A169" s="127" t="s">
        <v>16</v>
      </c>
      <c r="B169" s="137" t="s">
        <v>158</v>
      </c>
      <c r="C169" s="129">
        <f>1.2*2*0.15</f>
        <v>0.36</v>
      </c>
      <c r="D169" s="17" t="s">
        <v>140</v>
      </c>
      <c r="E169" s="27"/>
      <c r="F169" s="13"/>
    </row>
    <row r="170" spans="1:6" x14ac:dyDescent="0.25">
      <c r="A170" s="127"/>
      <c r="B170" s="128"/>
      <c r="C170" s="129"/>
      <c r="D170" s="17"/>
      <c r="E170" s="27"/>
      <c r="F170" s="13"/>
    </row>
    <row r="171" spans="1:6" x14ac:dyDescent="0.25">
      <c r="A171" s="127" t="s">
        <v>18</v>
      </c>
      <c r="B171" s="128" t="s">
        <v>159</v>
      </c>
      <c r="C171" s="129">
        <f>13.2*0.23*0.15</f>
        <v>0.45539999999999997</v>
      </c>
      <c r="D171" s="17" t="s">
        <v>140</v>
      </c>
      <c r="E171" s="27"/>
      <c r="F171" s="13"/>
    </row>
    <row r="172" spans="1:6" ht="13.8" thickBot="1" x14ac:dyDescent="0.3">
      <c r="A172" s="127"/>
      <c r="B172" s="128"/>
      <c r="C172" s="129"/>
      <c r="D172" s="17"/>
      <c r="E172" s="27"/>
      <c r="F172" s="13">
        <f t="shared" ref="F172" si="6">E172*C172</f>
        <v>0</v>
      </c>
    </row>
    <row r="173" spans="1:6" ht="13.8" thickBot="1" x14ac:dyDescent="0.3">
      <c r="A173" s="200" t="s">
        <v>150</v>
      </c>
      <c r="B173" s="201"/>
      <c r="C173" s="201"/>
      <c r="D173" s="201"/>
      <c r="E173" s="202"/>
      <c r="F173" s="130">
        <f>SUM(F161:F172)</f>
        <v>0</v>
      </c>
    </row>
    <row r="174" spans="1:6" x14ac:dyDescent="0.25">
      <c r="A174" s="123">
        <v>3</v>
      </c>
      <c r="B174" s="124" t="s">
        <v>160</v>
      </c>
      <c r="C174" s="138"/>
      <c r="D174" s="17"/>
      <c r="E174" s="27"/>
      <c r="F174" s="126"/>
    </row>
    <row r="175" spans="1:6" ht="39.6" x14ac:dyDescent="0.25">
      <c r="A175" s="127" t="s">
        <v>7</v>
      </c>
      <c r="B175" s="139" t="s">
        <v>161</v>
      </c>
      <c r="C175" s="140">
        <v>10</v>
      </c>
      <c r="D175" s="134" t="s">
        <v>162</v>
      </c>
      <c r="E175" s="51"/>
      <c r="F175" s="44"/>
    </row>
    <row r="176" spans="1:6" ht="13.8" thickBot="1" x14ac:dyDescent="0.3">
      <c r="A176" s="127"/>
      <c r="B176" s="139"/>
      <c r="C176" s="140"/>
      <c r="D176" s="134"/>
      <c r="E176" s="51"/>
      <c r="F176" s="44"/>
    </row>
    <row r="177" spans="1:6" ht="13.8" thickBot="1" x14ac:dyDescent="0.3">
      <c r="A177" s="200" t="s">
        <v>150</v>
      </c>
      <c r="B177" s="201"/>
      <c r="C177" s="201"/>
      <c r="D177" s="201"/>
      <c r="E177" s="202"/>
      <c r="F177" s="141">
        <f>SUM(F175:F176)</f>
        <v>0</v>
      </c>
    </row>
    <row r="178" spans="1:6" x14ac:dyDescent="0.25">
      <c r="A178" s="123">
        <v>4</v>
      </c>
      <c r="B178" s="142" t="s">
        <v>163</v>
      </c>
      <c r="C178" s="140"/>
      <c r="D178" s="134"/>
      <c r="E178" s="51"/>
      <c r="F178" s="44"/>
    </row>
    <row r="179" spans="1:6" x14ac:dyDescent="0.25">
      <c r="A179" s="127"/>
      <c r="B179" s="143" t="s">
        <v>164</v>
      </c>
      <c r="C179" s="140"/>
      <c r="D179" s="134"/>
      <c r="E179" s="51"/>
      <c r="F179" s="44"/>
    </row>
    <row r="180" spans="1:6" x14ac:dyDescent="0.25">
      <c r="A180" s="127" t="s">
        <v>7</v>
      </c>
      <c r="B180" s="139" t="s">
        <v>165</v>
      </c>
      <c r="C180" s="140">
        <v>18</v>
      </c>
      <c r="D180" s="134" t="s">
        <v>162</v>
      </c>
      <c r="E180" s="51"/>
      <c r="F180" s="44"/>
    </row>
    <row r="181" spans="1:6" x14ac:dyDescent="0.25">
      <c r="A181" s="127" t="s">
        <v>10</v>
      </c>
      <c r="B181" s="139" t="s">
        <v>166</v>
      </c>
      <c r="C181" s="140">
        <v>20</v>
      </c>
      <c r="D181" s="134" t="s">
        <v>162</v>
      </c>
      <c r="E181" s="51"/>
      <c r="F181" s="44"/>
    </row>
    <row r="182" spans="1:6" x14ac:dyDescent="0.25">
      <c r="A182" s="127" t="s">
        <v>13</v>
      </c>
      <c r="B182" s="139" t="s">
        <v>167</v>
      </c>
      <c r="C182" s="140">
        <v>22</v>
      </c>
      <c r="D182" s="134" t="s">
        <v>162</v>
      </c>
      <c r="E182" s="51"/>
      <c r="F182" s="44"/>
    </row>
    <row r="183" spans="1:6" x14ac:dyDescent="0.25">
      <c r="A183" s="127" t="s">
        <v>43</v>
      </c>
      <c r="B183" s="139" t="s">
        <v>168</v>
      </c>
      <c r="C183" s="140">
        <v>22</v>
      </c>
      <c r="D183" s="134" t="s">
        <v>162</v>
      </c>
      <c r="E183" s="51"/>
      <c r="F183" s="44"/>
    </row>
    <row r="184" spans="1:6" ht="26.4" x14ac:dyDescent="0.25">
      <c r="A184" s="144" t="s">
        <v>16</v>
      </c>
      <c r="B184" s="145" t="s">
        <v>169</v>
      </c>
      <c r="C184" s="146">
        <v>6</v>
      </c>
      <c r="D184" s="147" t="s">
        <v>162</v>
      </c>
      <c r="E184" s="148"/>
      <c r="F184" s="44"/>
    </row>
    <row r="185" spans="1:6" x14ac:dyDescent="0.25">
      <c r="A185" s="127"/>
      <c r="B185" s="139"/>
      <c r="C185" s="140"/>
      <c r="D185" s="134"/>
      <c r="E185" s="51"/>
      <c r="F185" s="44"/>
    </row>
    <row r="186" spans="1:6" x14ac:dyDescent="0.25">
      <c r="A186" s="127"/>
      <c r="B186" s="149" t="s">
        <v>170</v>
      </c>
      <c r="C186" s="140"/>
      <c r="D186" s="134"/>
      <c r="E186" s="51"/>
      <c r="F186" s="44"/>
    </row>
    <row r="187" spans="1:6" ht="26.4" x14ac:dyDescent="0.25">
      <c r="A187" s="127" t="s">
        <v>18</v>
      </c>
      <c r="B187" s="139" t="s">
        <v>171</v>
      </c>
      <c r="C187" s="140">
        <f>5.2*5.6</f>
        <v>29.119999999999997</v>
      </c>
      <c r="D187" s="134" t="s">
        <v>138</v>
      </c>
      <c r="E187" s="51"/>
      <c r="F187" s="44"/>
    </row>
    <row r="188" spans="1:6" x14ac:dyDescent="0.25">
      <c r="A188" s="127" t="s">
        <v>67</v>
      </c>
      <c r="B188" s="139" t="s">
        <v>172</v>
      </c>
      <c r="C188" s="140">
        <v>22</v>
      </c>
      <c r="D188" s="134" t="s">
        <v>138</v>
      </c>
      <c r="E188" s="51"/>
      <c r="F188" s="44"/>
    </row>
    <row r="189" spans="1:6" x14ac:dyDescent="0.25">
      <c r="A189" s="127"/>
      <c r="B189" s="139"/>
      <c r="C189" s="140"/>
      <c r="D189" s="134"/>
      <c r="E189" s="51"/>
      <c r="F189" s="44"/>
    </row>
    <row r="190" spans="1:6" ht="26.4" x14ac:dyDescent="0.25">
      <c r="A190" s="127" t="s">
        <v>20</v>
      </c>
      <c r="B190" s="139" t="s">
        <v>173</v>
      </c>
      <c r="C190" s="140">
        <v>1</v>
      </c>
      <c r="D190" s="134" t="s">
        <v>12</v>
      </c>
      <c r="E190" s="51"/>
      <c r="F190" s="44"/>
    </row>
    <row r="191" spans="1:6" x14ac:dyDescent="0.25">
      <c r="A191" s="127"/>
      <c r="B191" s="139"/>
      <c r="C191" s="140"/>
      <c r="D191" s="134"/>
      <c r="E191" s="51"/>
      <c r="F191" s="44"/>
    </row>
    <row r="192" spans="1:6" ht="13.8" thickBot="1" x14ac:dyDescent="0.3">
      <c r="A192" s="123" t="s">
        <v>174</v>
      </c>
      <c r="B192" s="139" t="s">
        <v>175</v>
      </c>
      <c r="C192" s="140">
        <v>15</v>
      </c>
      <c r="D192" s="134" t="s">
        <v>138</v>
      </c>
      <c r="E192" s="51"/>
      <c r="F192" s="44"/>
    </row>
    <row r="193" spans="1:6" ht="13.8" thickBot="1" x14ac:dyDescent="0.3">
      <c r="A193" s="203" t="s">
        <v>150</v>
      </c>
      <c r="B193" s="204"/>
      <c r="C193" s="204"/>
      <c r="D193" s="204"/>
      <c r="E193" s="205"/>
      <c r="F193" s="141">
        <f>SUM(F175:F192)</f>
        <v>0</v>
      </c>
    </row>
    <row r="194" spans="1:6" x14ac:dyDescent="0.25">
      <c r="A194" s="150">
        <v>5</v>
      </c>
      <c r="B194" s="142" t="s">
        <v>176</v>
      </c>
      <c r="C194" s="151"/>
      <c r="D194" s="152"/>
      <c r="E194" s="153"/>
      <c r="F194" s="154"/>
    </row>
    <row r="195" spans="1:6" x14ac:dyDescent="0.25">
      <c r="A195" s="155"/>
      <c r="B195" s="156" t="s">
        <v>177</v>
      </c>
      <c r="C195" s="151"/>
      <c r="D195" s="152"/>
      <c r="E195" s="153"/>
      <c r="F195" s="154"/>
    </row>
    <row r="196" spans="1:6" x14ac:dyDescent="0.25">
      <c r="A196" s="127" t="s">
        <v>7</v>
      </c>
      <c r="B196" s="157" t="s">
        <v>178</v>
      </c>
      <c r="C196" s="129">
        <f>C162*2</f>
        <v>31.679999999999996</v>
      </c>
      <c r="D196" s="134" t="s">
        <v>138</v>
      </c>
      <c r="E196" s="27"/>
      <c r="F196" s="13"/>
    </row>
    <row r="197" spans="1:6" x14ac:dyDescent="0.25">
      <c r="A197" s="127"/>
      <c r="B197" s="158"/>
      <c r="C197" s="125"/>
      <c r="D197" s="17"/>
      <c r="E197" s="27"/>
      <c r="F197" s="154"/>
    </row>
    <row r="198" spans="1:6" ht="52.8" x14ac:dyDescent="0.25">
      <c r="A198" s="127" t="s">
        <v>10</v>
      </c>
      <c r="B198" s="157" t="s">
        <v>179</v>
      </c>
      <c r="C198" s="129">
        <f>C196</f>
        <v>31.679999999999996</v>
      </c>
      <c r="D198" s="17" t="s">
        <v>138</v>
      </c>
      <c r="E198" s="27"/>
      <c r="F198" s="13"/>
    </row>
    <row r="199" spans="1:6" x14ac:dyDescent="0.25">
      <c r="A199" s="127"/>
      <c r="B199" s="158"/>
      <c r="C199" s="125"/>
      <c r="D199" s="17"/>
      <c r="E199" s="27"/>
      <c r="F199" s="154"/>
    </row>
    <row r="200" spans="1:6" ht="26.4" x14ac:dyDescent="0.25">
      <c r="A200" s="127" t="s">
        <v>13</v>
      </c>
      <c r="B200" s="159" t="s">
        <v>180</v>
      </c>
      <c r="C200" s="129">
        <f>5.4*4.8</f>
        <v>25.92</v>
      </c>
      <c r="D200" s="17" t="s">
        <v>138</v>
      </c>
      <c r="E200" s="27"/>
      <c r="F200" s="154"/>
    </row>
    <row r="201" spans="1:6" x14ac:dyDescent="0.25">
      <c r="A201" s="127"/>
      <c r="B201" s="158"/>
      <c r="C201" s="125"/>
      <c r="D201" s="17"/>
      <c r="E201" s="27"/>
      <c r="F201" s="154"/>
    </row>
    <row r="202" spans="1:6" ht="39.6" x14ac:dyDescent="0.25">
      <c r="A202" s="127" t="s">
        <v>43</v>
      </c>
      <c r="B202" s="159" t="s">
        <v>181</v>
      </c>
      <c r="C202" s="129">
        <f>17*0.3</f>
        <v>5.0999999999999996</v>
      </c>
      <c r="D202" s="17" t="s">
        <v>138</v>
      </c>
      <c r="E202" s="27"/>
      <c r="F202" s="154"/>
    </row>
    <row r="203" spans="1:6" ht="13.8" thickBot="1" x14ac:dyDescent="0.3">
      <c r="A203" s="127"/>
      <c r="B203" s="158"/>
      <c r="C203" s="125"/>
      <c r="D203" s="17"/>
      <c r="E203" s="27"/>
      <c r="F203" s="154">
        <f t="shared" ref="F203" si="7">E203*C203</f>
        <v>0</v>
      </c>
    </row>
    <row r="204" spans="1:6" ht="13.8" thickBot="1" x14ac:dyDescent="0.3">
      <c r="A204" s="192" t="s">
        <v>150</v>
      </c>
      <c r="B204" s="193"/>
      <c r="C204" s="193"/>
      <c r="D204" s="193"/>
      <c r="E204" s="194"/>
      <c r="F204" s="130">
        <f>SUM(F196:F203)</f>
        <v>0</v>
      </c>
    </row>
    <row r="205" spans="1:6" x14ac:dyDescent="0.25">
      <c r="A205" s="155"/>
      <c r="B205" s="160" t="s">
        <v>182</v>
      </c>
      <c r="C205" s="151"/>
      <c r="D205" s="152"/>
      <c r="E205" s="153"/>
      <c r="F205" s="154"/>
    </row>
    <row r="206" spans="1:6" x14ac:dyDescent="0.25">
      <c r="A206" s="127"/>
      <c r="B206" s="161" t="s">
        <v>183</v>
      </c>
      <c r="C206" s="140"/>
      <c r="D206" s="36"/>
      <c r="E206" s="27"/>
      <c r="F206" s="13">
        <f>F173</f>
        <v>0</v>
      </c>
    </row>
    <row r="207" spans="1:6" x14ac:dyDescent="0.25">
      <c r="A207" s="127"/>
      <c r="B207" s="161" t="s">
        <v>184</v>
      </c>
      <c r="C207" s="140"/>
      <c r="D207" s="36"/>
      <c r="E207" s="27"/>
      <c r="F207" s="13">
        <f>F177</f>
        <v>0</v>
      </c>
    </row>
    <row r="208" spans="1:6" x14ac:dyDescent="0.25">
      <c r="A208" s="127"/>
      <c r="B208" s="161" t="s">
        <v>185</v>
      </c>
      <c r="C208" s="140"/>
      <c r="D208" s="36"/>
      <c r="E208" s="27"/>
      <c r="F208" s="13">
        <f>F193</f>
        <v>0</v>
      </c>
    </row>
    <row r="209" spans="1:6" x14ac:dyDescent="0.25">
      <c r="A209" s="127"/>
      <c r="B209" s="161" t="s">
        <v>186</v>
      </c>
      <c r="C209" s="140"/>
      <c r="D209" s="36"/>
      <c r="E209" s="27"/>
      <c r="F209" s="13">
        <f>F204</f>
        <v>0</v>
      </c>
    </row>
    <row r="210" spans="1:6" ht="13.8" thickBot="1" x14ac:dyDescent="0.3">
      <c r="A210" s="127"/>
      <c r="B210" s="162"/>
      <c r="C210" s="129"/>
      <c r="D210" s="17"/>
      <c r="E210" s="27"/>
      <c r="F210" s="126"/>
    </row>
    <row r="211" spans="1:6" ht="13.8" thickBot="1" x14ac:dyDescent="0.3">
      <c r="A211" s="195"/>
      <c r="B211" s="196"/>
      <c r="C211" s="196"/>
      <c r="D211" s="196"/>
      <c r="E211" s="197"/>
      <c r="F211" s="163">
        <f>SUM(F206:F210)</f>
        <v>0</v>
      </c>
    </row>
    <row r="212" spans="1:6" x14ac:dyDescent="0.25">
      <c r="A212" s="208"/>
      <c r="B212" s="186" t="s">
        <v>100</v>
      </c>
      <c r="C212" s="187"/>
      <c r="D212" s="187"/>
      <c r="E212" s="188"/>
      <c r="F212" s="209"/>
    </row>
    <row r="213" spans="1:6" x14ac:dyDescent="0.25">
      <c r="A213" s="210"/>
      <c r="B213" s="169" t="s">
        <v>101</v>
      </c>
      <c r="C213" s="211"/>
      <c r="D213" s="211"/>
      <c r="E213" s="171"/>
      <c r="F213" s="13">
        <f>F33</f>
        <v>0</v>
      </c>
    </row>
    <row r="214" spans="1:6" x14ac:dyDescent="0.25">
      <c r="A214" s="210"/>
      <c r="B214" s="169" t="s">
        <v>120</v>
      </c>
      <c r="C214" s="211"/>
      <c r="D214" s="211"/>
      <c r="E214" s="171"/>
      <c r="F214" s="13">
        <f>F45</f>
        <v>0</v>
      </c>
    </row>
    <row r="215" spans="1:6" x14ac:dyDescent="0.25">
      <c r="A215" s="210"/>
      <c r="B215" s="169" t="s">
        <v>127</v>
      </c>
      <c r="C215" s="211"/>
      <c r="D215" s="211"/>
      <c r="E215" s="171"/>
      <c r="F215" s="13">
        <f>F62</f>
        <v>0</v>
      </c>
    </row>
    <row r="216" spans="1:6" x14ac:dyDescent="0.25">
      <c r="A216" s="210"/>
      <c r="B216" s="169" t="s">
        <v>128</v>
      </c>
      <c r="C216" s="211"/>
      <c r="D216" s="211"/>
      <c r="E216" s="171"/>
      <c r="F216" s="13">
        <f>F86</f>
        <v>0</v>
      </c>
    </row>
    <row r="217" spans="1:6" x14ac:dyDescent="0.25">
      <c r="A217" s="210"/>
      <c r="B217" s="169" t="s">
        <v>129</v>
      </c>
      <c r="C217" s="211"/>
      <c r="D217" s="211"/>
      <c r="E217" s="171"/>
      <c r="F217" s="13">
        <f>SUM(F105)</f>
        <v>0</v>
      </c>
    </row>
    <row r="218" spans="1:6" x14ac:dyDescent="0.25">
      <c r="A218" s="210"/>
      <c r="B218" s="169" t="s">
        <v>130</v>
      </c>
      <c r="C218" s="211"/>
      <c r="D218" s="211"/>
      <c r="E218" s="171"/>
      <c r="F218" s="13">
        <f>F122</f>
        <v>0</v>
      </c>
    </row>
    <row r="219" spans="1:6" x14ac:dyDescent="0.25">
      <c r="A219" s="210"/>
      <c r="B219" s="169" t="s">
        <v>131</v>
      </c>
      <c r="C219" s="211"/>
      <c r="D219" s="211"/>
      <c r="E219" s="171"/>
      <c r="F219" s="13">
        <f>F156</f>
        <v>0</v>
      </c>
    </row>
    <row r="220" spans="1:6" ht="13.8" thickBot="1" x14ac:dyDescent="0.3">
      <c r="A220" s="212"/>
      <c r="B220" s="213" t="s">
        <v>206</v>
      </c>
      <c r="C220" s="214"/>
      <c r="D220" s="214"/>
      <c r="E220" s="215"/>
      <c r="F220" s="216">
        <f>F212</f>
        <v>0</v>
      </c>
    </row>
  </sheetData>
  <mergeCells count="24">
    <mergeCell ref="A211:E211"/>
    <mergeCell ref="A157:F157"/>
    <mergeCell ref="A173:E173"/>
    <mergeCell ref="A177:E177"/>
    <mergeCell ref="A193:E193"/>
    <mergeCell ref="A204:E204"/>
    <mergeCell ref="A45:E45"/>
    <mergeCell ref="A62:E62"/>
    <mergeCell ref="A86:E86"/>
    <mergeCell ref="A105:E105"/>
    <mergeCell ref="A122:E122"/>
    <mergeCell ref="A156:E156"/>
    <mergeCell ref="B220:E220"/>
    <mergeCell ref="B215:E215"/>
    <mergeCell ref="B216:E216"/>
    <mergeCell ref="B217:E217"/>
    <mergeCell ref="B218:E218"/>
    <mergeCell ref="B219:E219"/>
    <mergeCell ref="B212:E212"/>
    <mergeCell ref="B213:E213"/>
    <mergeCell ref="B214:E214"/>
    <mergeCell ref="A1:F6"/>
    <mergeCell ref="A7:F7"/>
    <mergeCell ref="A33:E3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B3D39-4BF4-47BA-90B5-F0BE2EE28B6B}">
  <dimension ref="A1:H211"/>
  <sheetViews>
    <sheetView topLeftCell="A192" zoomScaleNormal="100" workbookViewId="0">
      <selection activeCell="H147" sqref="H147"/>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193</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27</v>
      </c>
      <c r="B28" s="22" t="s">
        <v>28</v>
      </c>
      <c r="C28" s="16">
        <v>22</v>
      </c>
      <c r="D28" s="17" t="s">
        <v>12</v>
      </c>
      <c r="E28" s="12"/>
      <c r="F28" s="13"/>
    </row>
    <row r="29" spans="1:6" s="115" customFormat="1" x14ac:dyDescent="0.25">
      <c r="A29" s="14"/>
      <c r="B29" s="22"/>
      <c r="C29" s="16"/>
      <c r="D29" s="17"/>
      <c r="E29" s="12"/>
      <c r="F29" s="13"/>
    </row>
    <row r="30" spans="1:6" s="115" customFormat="1" x14ac:dyDescent="0.25">
      <c r="A30" s="14" t="s">
        <v>136</v>
      </c>
      <c r="B30" s="22" t="s">
        <v>137</v>
      </c>
      <c r="C30" s="16">
        <v>1</v>
      </c>
      <c r="D30" s="17" t="s">
        <v>12</v>
      </c>
      <c r="E30" s="12"/>
      <c r="F30" s="13"/>
    </row>
    <row r="31" spans="1:6" s="115" customFormat="1" x14ac:dyDescent="0.25">
      <c r="A31" s="14"/>
      <c r="B31" s="22"/>
      <c r="C31" s="16"/>
      <c r="D31" s="17"/>
      <c r="E31" s="12"/>
      <c r="F31" s="13"/>
    </row>
    <row r="32" spans="1:6" s="168" customFormat="1" x14ac:dyDescent="0.25">
      <c r="A32" s="14"/>
      <c r="B32" s="106" t="s">
        <v>112</v>
      </c>
      <c r="C32" s="84"/>
      <c r="D32" s="85"/>
      <c r="E32" s="12"/>
      <c r="F32" s="13"/>
    </row>
    <row r="33" spans="1:6" s="168" customFormat="1" x14ac:dyDescent="0.25">
      <c r="A33" s="14"/>
      <c r="B33" s="105" t="s">
        <v>114</v>
      </c>
      <c r="C33" s="88" t="s">
        <v>115</v>
      </c>
      <c r="D33" s="89"/>
      <c r="E33" s="12"/>
      <c r="F33" s="13"/>
    </row>
    <row r="34" spans="1:6" s="168" customFormat="1" ht="26.4" x14ac:dyDescent="0.25">
      <c r="A34" s="14"/>
      <c r="B34" s="104" t="s">
        <v>116</v>
      </c>
      <c r="C34" s="92"/>
      <c r="D34" s="93"/>
      <c r="E34" s="12"/>
      <c r="F34" s="13"/>
    </row>
    <row r="35" spans="1:6" s="168" customFormat="1" x14ac:dyDescent="0.25">
      <c r="A35" s="14"/>
      <c r="B35" s="107" t="s">
        <v>117</v>
      </c>
      <c r="C35" s="92"/>
      <c r="D35" s="93"/>
      <c r="E35" s="12"/>
      <c r="F35" s="13"/>
    </row>
    <row r="36" spans="1:6" s="115" customFormat="1" ht="26.4" x14ac:dyDescent="0.25">
      <c r="A36" s="14" t="s">
        <v>89</v>
      </c>
      <c r="B36" s="96" t="s">
        <v>118</v>
      </c>
      <c r="C36" s="97">
        <v>350</v>
      </c>
      <c r="D36" s="98" t="s">
        <v>119</v>
      </c>
      <c r="E36" s="12"/>
      <c r="F36" s="13"/>
    </row>
    <row r="37" spans="1:6" s="116" customFormat="1" x14ac:dyDescent="0.25">
      <c r="A37" s="14"/>
      <c r="B37" s="22"/>
      <c r="C37" s="16"/>
      <c r="D37" s="17"/>
      <c r="E37" s="12"/>
      <c r="F37" s="13"/>
    </row>
    <row r="38" spans="1:6" s="116" customFormat="1" ht="26.4" x14ac:dyDescent="0.25">
      <c r="A38" s="14" t="s">
        <v>91</v>
      </c>
      <c r="B38" s="53" t="s">
        <v>141</v>
      </c>
      <c r="C38" s="39">
        <f>1.2*2.4*0.15</f>
        <v>0.432</v>
      </c>
      <c r="D38" s="17" t="s">
        <v>140</v>
      </c>
      <c r="E38" s="12"/>
      <c r="F38" s="13"/>
    </row>
    <row r="39" spans="1:6" ht="13.8" thickBot="1" x14ac:dyDescent="0.3">
      <c r="A39" s="8"/>
      <c r="B39" s="23"/>
      <c r="C39" s="24"/>
      <c r="D39" s="17"/>
      <c r="E39" s="12"/>
      <c r="F39" s="13">
        <f t="shared" ref="F39" si="0">( E39*C39)</f>
        <v>0</v>
      </c>
    </row>
    <row r="40" spans="1:6" ht="25.5" customHeight="1" thickBot="1" x14ac:dyDescent="0.3">
      <c r="A40" s="183" t="s">
        <v>29</v>
      </c>
      <c r="B40" s="184"/>
      <c r="C40" s="184"/>
      <c r="D40" s="184"/>
      <c r="E40" s="185"/>
      <c r="F40" s="6">
        <f>SUM(F10:F39)</f>
        <v>0</v>
      </c>
    </row>
    <row r="41" spans="1:6" x14ac:dyDescent="0.25">
      <c r="A41" s="8">
        <v>2</v>
      </c>
      <c r="B41" s="25" t="s">
        <v>30</v>
      </c>
      <c r="C41" s="26"/>
      <c r="D41" s="17"/>
      <c r="E41" s="27"/>
      <c r="F41" s="13"/>
    </row>
    <row r="42" spans="1:6" x14ac:dyDescent="0.25">
      <c r="A42" s="8"/>
      <c r="B42" s="28" t="s">
        <v>31</v>
      </c>
      <c r="C42" s="16"/>
      <c r="D42" s="17"/>
      <c r="E42" s="27"/>
      <c r="F42" s="13"/>
    </row>
    <row r="43" spans="1:6" x14ac:dyDescent="0.25">
      <c r="A43" s="8"/>
      <c r="B43" s="29" t="s">
        <v>32</v>
      </c>
      <c r="C43" s="16"/>
      <c r="D43" s="17"/>
      <c r="E43" s="27"/>
      <c r="F43" s="13"/>
    </row>
    <row r="44" spans="1:6" x14ac:dyDescent="0.25">
      <c r="A44" s="8"/>
      <c r="B44" s="29" t="s">
        <v>33</v>
      </c>
      <c r="C44" s="16"/>
      <c r="D44" s="17"/>
      <c r="E44" s="27"/>
      <c r="F44" s="13"/>
    </row>
    <row r="45" spans="1:6" x14ac:dyDescent="0.25">
      <c r="A45" s="8"/>
      <c r="B45" s="29" t="s">
        <v>34</v>
      </c>
      <c r="C45" s="16"/>
      <c r="D45" s="17"/>
      <c r="E45" s="27"/>
      <c r="F45" s="13"/>
    </row>
    <row r="46" spans="1:6" x14ac:dyDescent="0.25">
      <c r="A46" s="8"/>
      <c r="B46" s="29" t="s">
        <v>35</v>
      </c>
      <c r="C46" s="16"/>
      <c r="D46" s="17"/>
      <c r="E46" s="27"/>
      <c r="F46" s="13"/>
    </row>
    <row r="47" spans="1:6" x14ac:dyDescent="0.25">
      <c r="A47" s="8"/>
      <c r="B47" s="29" t="s">
        <v>36</v>
      </c>
      <c r="C47" s="16"/>
      <c r="D47" s="17"/>
      <c r="E47" s="27"/>
      <c r="F47" s="13"/>
    </row>
    <row r="48" spans="1:6" x14ac:dyDescent="0.25">
      <c r="A48" s="8"/>
      <c r="B48" s="29" t="s">
        <v>37</v>
      </c>
      <c r="C48" s="16"/>
      <c r="D48" s="17"/>
      <c r="E48" s="27"/>
      <c r="F48" s="13"/>
    </row>
    <row r="49" spans="1:6" x14ac:dyDescent="0.25">
      <c r="A49" s="8"/>
      <c r="B49" s="29" t="s">
        <v>38</v>
      </c>
      <c r="C49" s="16"/>
      <c r="D49" s="17"/>
      <c r="E49" s="27"/>
      <c r="F49" s="13"/>
    </row>
    <row r="50" spans="1:6" x14ac:dyDescent="0.25">
      <c r="A50" s="8"/>
      <c r="B50" s="29" t="s">
        <v>39</v>
      </c>
      <c r="C50" s="16"/>
      <c r="D50" s="17"/>
      <c r="E50" s="27"/>
      <c r="F50" s="13"/>
    </row>
    <row r="51" spans="1:6" x14ac:dyDescent="0.25">
      <c r="A51" s="8"/>
      <c r="B51" s="30"/>
      <c r="C51" s="16"/>
      <c r="D51" s="17"/>
      <c r="E51" s="27"/>
      <c r="F51" s="13"/>
    </row>
    <row r="52" spans="1:6" s="33" customFormat="1" ht="15.6" x14ac:dyDescent="0.3">
      <c r="A52" s="14" t="s">
        <v>7</v>
      </c>
      <c r="B52" s="31" t="s">
        <v>143</v>
      </c>
      <c r="C52" s="16">
        <v>250</v>
      </c>
      <c r="D52" s="32" t="s">
        <v>40</v>
      </c>
      <c r="E52" s="27"/>
      <c r="F52" s="13"/>
    </row>
    <row r="53" spans="1:6" x14ac:dyDescent="0.25">
      <c r="A53" s="14" t="s">
        <v>10</v>
      </c>
      <c r="B53" s="34" t="s">
        <v>41</v>
      </c>
      <c r="C53" s="35">
        <v>350</v>
      </c>
      <c r="D53" s="36" t="s">
        <v>26</v>
      </c>
      <c r="E53" s="27"/>
      <c r="F53" s="13"/>
    </row>
    <row r="54" spans="1:6" s="33" customFormat="1" x14ac:dyDescent="0.25">
      <c r="A54" s="14" t="s">
        <v>13</v>
      </c>
      <c r="B54" s="37" t="s">
        <v>42</v>
      </c>
      <c r="C54" s="16">
        <v>130</v>
      </c>
      <c r="D54" s="17" t="s">
        <v>12</v>
      </c>
      <c r="E54" s="27"/>
      <c r="F54" s="13"/>
    </row>
    <row r="55" spans="1:6" ht="24.6" customHeight="1" x14ac:dyDescent="0.25">
      <c r="A55" s="14" t="s">
        <v>43</v>
      </c>
      <c r="B55" s="38" t="s">
        <v>44</v>
      </c>
      <c r="C55" s="39">
        <v>450</v>
      </c>
      <c r="D55" s="40" t="s">
        <v>40</v>
      </c>
      <c r="E55" s="13"/>
      <c r="F55" s="13"/>
    </row>
    <row r="56" spans="1:6" ht="13.8" thickBot="1" x14ac:dyDescent="0.3">
      <c r="A56" s="8"/>
      <c r="C56" s="41"/>
      <c r="D56" s="36"/>
      <c r="E56" s="27"/>
      <c r="F56" s="13">
        <f t="shared" ref="F56" si="1">C56*E56</f>
        <v>0</v>
      </c>
    </row>
    <row r="57" spans="1:6" ht="25.5" customHeight="1" thickBot="1" x14ac:dyDescent="0.3">
      <c r="A57" s="183" t="s">
        <v>29</v>
      </c>
      <c r="B57" s="184"/>
      <c r="C57" s="184"/>
      <c r="D57" s="184"/>
      <c r="E57" s="185"/>
      <c r="F57" s="6">
        <f>SUM(F52:F56)</f>
        <v>0</v>
      </c>
    </row>
    <row r="58" spans="1:6" x14ac:dyDescent="0.25">
      <c r="A58" s="8">
        <v>3</v>
      </c>
      <c r="B58" s="28" t="s">
        <v>45</v>
      </c>
      <c r="C58" s="26"/>
      <c r="D58" s="17"/>
      <c r="E58" s="27"/>
      <c r="F58" s="13"/>
    </row>
    <row r="59" spans="1:6" x14ac:dyDescent="0.25">
      <c r="A59" s="8"/>
      <c r="B59" s="29" t="s">
        <v>46</v>
      </c>
      <c r="C59" s="16"/>
      <c r="D59" s="17"/>
      <c r="E59" s="27"/>
      <c r="F59" s="13"/>
    </row>
    <row r="60" spans="1:6" ht="26.4" x14ac:dyDescent="0.25">
      <c r="A60" s="14" t="s">
        <v>7</v>
      </c>
      <c r="B60" s="42" t="s">
        <v>132</v>
      </c>
      <c r="C60" s="35">
        <v>4</v>
      </c>
      <c r="D60" s="17" t="s">
        <v>12</v>
      </c>
      <c r="E60" s="43"/>
      <c r="F60" s="44"/>
    </row>
    <row r="61" spans="1:6" x14ac:dyDescent="0.25">
      <c r="A61" s="14"/>
      <c r="B61" s="45"/>
      <c r="C61" s="35"/>
      <c r="D61" s="17"/>
      <c r="E61" s="43"/>
      <c r="F61" s="44"/>
    </row>
    <row r="62" spans="1:6" ht="26.4" x14ac:dyDescent="0.25">
      <c r="A62" s="14" t="s">
        <v>10</v>
      </c>
      <c r="B62" s="42" t="s">
        <v>48</v>
      </c>
      <c r="C62" s="35">
        <v>8</v>
      </c>
      <c r="D62" s="17" t="s">
        <v>12</v>
      </c>
      <c r="E62" s="43"/>
      <c r="F62" s="44"/>
    </row>
    <row r="63" spans="1:6" x14ac:dyDescent="0.25">
      <c r="A63" s="14"/>
      <c r="B63" s="45"/>
      <c r="C63" s="35"/>
      <c r="D63" s="17"/>
      <c r="E63" s="43"/>
      <c r="F63" s="44"/>
    </row>
    <row r="64" spans="1:6" x14ac:dyDescent="0.25">
      <c r="A64" s="8"/>
      <c r="B64" s="46" t="s">
        <v>49</v>
      </c>
      <c r="C64" s="16"/>
      <c r="D64" s="17"/>
      <c r="E64" s="47"/>
      <c r="F64" s="44"/>
    </row>
    <row r="65" spans="1:6" x14ac:dyDescent="0.25">
      <c r="A65" s="8"/>
      <c r="B65" s="29" t="s">
        <v>50</v>
      </c>
      <c r="C65" s="16"/>
      <c r="D65" s="17"/>
      <c r="E65" s="27"/>
      <c r="F65" s="44"/>
    </row>
    <row r="66" spans="1:6" x14ac:dyDescent="0.25">
      <c r="A66" s="8"/>
      <c r="B66" s="29" t="s">
        <v>51</v>
      </c>
      <c r="C66" s="16"/>
      <c r="D66" s="17"/>
      <c r="E66" s="27"/>
      <c r="F66" s="44"/>
    </row>
    <row r="67" spans="1:6" x14ac:dyDescent="0.25">
      <c r="A67" s="8"/>
      <c r="B67" s="29" t="s">
        <v>52</v>
      </c>
      <c r="C67" s="16"/>
      <c r="D67" s="17"/>
      <c r="E67" s="27"/>
      <c r="F67" s="44"/>
    </row>
    <row r="68" spans="1:6" x14ac:dyDescent="0.25">
      <c r="A68" s="8"/>
      <c r="B68" s="29" t="s">
        <v>53</v>
      </c>
      <c r="C68" s="16"/>
      <c r="D68" s="17"/>
      <c r="E68" s="27"/>
      <c r="F68" s="44"/>
    </row>
    <row r="69" spans="1:6" x14ac:dyDescent="0.25">
      <c r="A69" s="8"/>
      <c r="B69" s="29" t="s">
        <v>54</v>
      </c>
      <c r="C69" s="16"/>
      <c r="D69" s="17"/>
      <c r="E69" s="27"/>
      <c r="F69" s="44"/>
    </row>
    <row r="70" spans="1:6" x14ac:dyDescent="0.25">
      <c r="A70" s="8"/>
      <c r="B70" s="29" t="s">
        <v>55</v>
      </c>
      <c r="C70" s="16"/>
      <c r="D70" s="17"/>
      <c r="E70" s="27"/>
      <c r="F70" s="44"/>
    </row>
    <row r="71" spans="1:6" ht="26.4" x14ac:dyDescent="0.25">
      <c r="A71" s="14" t="s">
        <v>13</v>
      </c>
      <c r="B71" s="48" t="s">
        <v>56</v>
      </c>
      <c r="C71" s="16">
        <v>15</v>
      </c>
      <c r="D71" s="17" t="s">
        <v>12</v>
      </c>
      <c r="E71" s="27"/>
      <c r="F71" s="44"/>
    </row>
    <row r="72" spans="1:6" x14ac:dyDescent="0.25">
      <c r="A72" s="14"/>
      <c r="B72" s="48"/>
      <c r="C72" s="16"/>
      <c r="D72" s="17"/>
      <c r="E72" s="27"/>
      <c r="F72" s="44"/>
    </row>
    <row r="73" spans="1:6" ht="26.4" x14ac:dyDescent="0.25">
      <c r="A73" s="14" t="s">
        <v>43</v>
      </c>
      <c r="B73" s="48" t="s">
        <v>57</v>
      </c>
      <c r="C73" s="16">
        <v>9</v>
      </c>
      <c r="D73" s="17" t="s">
        <v>12</v>
      </c>
      <c r="E73" s="27"/>
      <c r="F73" s="44"/>
    </row>
    <row r="74" spans="1:6" x14ac:dyDescent="0.25">
      <c r="A74" s="14"/>
      <c r="B74" s="48"/>
      <c r="C74" s="16"/>
      <c r="D74" s="17"/>
      <c r="E74" s="27"/>
      <c r="F74" s="44"/>
    </row>
    <row r="75" spans="1:6" ht="26.4" x14ac:dyDescent="0.25">
      <c r="A75" s="14" t="s">
        <v>16</v>
      </c>
      <c r="B75" s="22" t="s">
        <v>58</v>
      </c>
      <c r="C75" s="16">
        <f>C71</f>
        <v>15</v>
      </c>
      <c r="D75" s="17" t="s">
        <v>12</v>
      </c>
      <c r="E75" s="27"/>
      <c r="F75" s="44"/>
    </row>
    <row r="76" spans="1:6" x14ac:dyDescent="0.25">
      <c r="A76" s="14"/>
      <c r="B76" s="49"/>
      <c r="C76" s="16"/>
      <c r="D76" s="17"/>
      <c r="E76" s="27"/>
      <c r="F76" s="44"/>
    </row>
    <row r="77" spans="1:6" ht="26.4" x14ac:dyDescent="0.25">
      <c r="A77" s="14" t="s">
        <v>18</v>
      </c>
      <c r="B77" s="22" t="s">
        <v>59</v>
      </c>
      <c r="C77" s="16">
        <f>C73</f>
        <v>9</v>
      </c>
      <c r="D77" s="17" t="s">
        <v>12</v>
      </c>
      <c r="E77" s="27"/>
      <c r="F77" s="44"/>
    </row>
    <row r="78" spans="1:6" ht="14.25" customHeight="1" thickBot="1" x14ac:dyDescent="0.3">
      <c r="A78" s="8"/>
      <c r="B78" s="48"/>
      <c r="C78" s="16"/>
      <c r="D78" s="17"/>
      <c r="E78" s="27"/>
      <c r="F78" s="44">
        <f t="shared" ref="F78" si="2">E78*C78</f>
        <v>0</v>
      </c>
    </row>
    <row r="79" spans="1:6" ht="21.6" customHeight="1" thickBot="1" x14ac:dyDescent="0.3">
      <c r="A79" s="183" t="s">
        <v>29</v>
      </c>
      <c r="B79" s="184"/>
      <c r="C79" s="184"/>
      <c r="D79" s="184"/>
      <c r="E79" s="185"/>
      <c r="F79" s="6">
        <f>SUM(F60:F78)</f>
        <v>0</v>
      </c>
    </row>
    <row r="80" spans="1:6" x14ac:dyDescent="0.25">
      <c r="A80" s="8">
        <v>4</v>
      </c>
      <c r="B80" s="28" t="s">
        <v>60</v>
      </c>
      <c r="C80" s="26"/>
      <c r="D80" s="17"/>
      <c r="E80" s="27"/>
      <c r="F80" s="13"/>
    </row>
    <row r="81" spans="1:8" x14ac:dyDescent="0.25">
      <c r="A81" s="8"/>
      <c r="B81" s="29" t="s">
        <v>61</v>
      </c>
      <c r="C81" s="16"/>
      <c r="D81" s="17"/>
      <c r="E81" s="27"/>
      <c r="F81" s="13"/>
    </row>
    <row r="82" spans="1:8" ht="39.9" customHeight="1" x14ac:dyDescent="0.25">
      <c r="A82" s="14" t="s">
        <v>7</v>
      </c>
      <c r="B82" s="50" t="s">
        <v>148</v>
      </c>
      <c r="C82" s="35">
        <f>826.4</f>
        <v>826.4</v>
      </c>
      <c r="D82" s="32" t="s">
        <v>40</v>
      </c>
      <c r="E82" s="51"/>
      <c r="F82" s="44"/>
    </row>
    <row r="83" spans="1:8" x14ac:dyDescent="0.25">
      <c r="A83" s="14"/>
      <c r="B83" s="30"/>
      <c r="C83" s="16"/>
      <c r="D83" s="17"/>
      <c r="E83" s="27"/>
      <c r="F83" s="44"/>
    </row>
    <row r="84" spans="1:8" ht="52.8" x14ac:dyDescent="0.25">
      <c r="A84" s="52" t="s">
        <v>10</v>
      </c>
      <c r="B84" s="53" t="s">
        <v>62</v>
      </c>
      <c r="C84" s="16">
        <f>452.4*1</f>
        <v>452.4</v>
      </c>
      <c r="D84" s="32" t="s">
        <v>40</v>
      </c>
      <c r="E84" s="27"/>
      <c r="F84" s="44"/>
      <c r="G84" s="54"/>
      <c r="H84" s="54"/>
    </row>
    <row r="85" spans="1:8" x14ac:dyDescent="0.25">
      <c r="A85" s="52"/>
      <c r="B85" s="53"/>
      <c r="C85" s="16"/>
      <c r="D85" s="32"/>
      <c r="E85" s="27"/>
      <c r="F85" s="44"/>
      <c r="G85" s="54"/>
      <c r="H85" s="54"/>
    </row>
    <row r="86" spans="1:8" ht="39.6" x14ac:dyDescent="0.25">
      <c r="A86" s="52" t="s">
        <v>13</v>
      </c>
      <c r="B86" s="53" t="s">
        <v>63</v>
      </c>
      <c r="C86" s="16">
        <f>452*2.1</f>
        <v>949.2</v>
      </c>
      <c r="D86" s="32" t="s">
        <v>40</v>
      </c>
      <c r="E86" s="27"/>
      <c r="F86" s="44"/>
      <c r="G86" s="54"/>
      <c r="H86" s="54"/>
    </row>
    <row r="87" spans="1:8" x14ac:dyDescent="0.25">
      <c r="A87" s="52"/>
      <c r="B87" s="53"/>
      <c r="C87" s="16"/>
      <c r="D87" s="32"/>
      <c r="E87" s="27"/>
      <c r="F87" s="44"/>
      <c r="G87" s="54"/>
      <c r="H87" s="54"/>
    </row>
    <row r="88" spans="1:8" ht="39.6" x14ac:dyDescent="0.25">
      <c r="A88" s="52" t="s">
        <v>43</v>
      </c>
      <c r="B88" s="53" t="s">
        <v>64</v>
      </c>
      <c r="C88" s="16">
        <f>374.4*1.4</f>
        <v>524.16</v>
      </c>
      <c r="D88" s="32" t="s">
        <v>40</v>
      </c>
      <c r="E88" s="27"/>
      <c r="F88" s="44"/>
      <c r="G88" s="54"/>
      <c r="H88" s="54"/>
    </row>
    <row r="89" spans="1:8" x14ac:dyDescent="0.25">
      <c r="A89" s="52"/>
      <c r="B89" s="53"/>
      <c r="C89" s="16"/>
      <c r="D89" s="32"/>
      <c r="E89" s="27"/>
      <c r="F89" s="44"/>
      <c r="G89" s="54"/>
      <c r="H89" s="54"/>
    </row>
    <row r="90" spans="1:8" ht="52.8" x14ac:dyDescent="0.25">
      <c r="A90" s="52" t="s">
        <v>16</v>
      </c>
      <c r="B90" s="53" t="s">
        <v>65</v>
      </c>
      <c r="C90" s="16">
        <f>374.4*1.8</f>
        <v>673.92</v>
      </c>
      <c r="D90" s="32" t="s">
        <v>40</v>
      </c>
      <c r="E90" s="27"/>
      <c r="F90" s="44"/>
      <c r="G90" s="54"/>
      <c r="H90" s="54"/>
    </row>
    <row r="91" spans="1:8" x14ac:dyDescent="0.25">
      <c r="A91" s="52"/>
      <c r="B91" s="53"/>
      <c r="C91" s="16"/>
      <c r="D91" s="32"/>
      <c r="E91" s="27"/>
      <c r="F91" s="44"/>
      <c r="G91" s="54"/>
      <c r="H91" s="54"/>
    </row>
    <row r="92" spans="1:8" ht="52.8" x14ac:dyDescent="0.25">
      <c r="A92" s="55" t="s">
        <v>18</v>
      </c>
      <c r="B92" s="56" t="s">
        <v>66</v>
      </c>
      <c r="C92" s="57">
        <v>1500</v>
      </c>
      <c r="D92" s="58" t="s">
        <v>40</v>
      </c>
      <c r="E92" s="59"/>
      <c r="F92" s="60"/>
      <c r="G92" s="54"/>
      <c r="H92" s="54"/>
    </row>
    <row r="93" spans="1:8" x14ac:dyDescent="0.25">
      <c r="A93" s="52"/>
      <c r="B93" s="53"/>
      <c r="C93" s="16"/>
      <c r="D93" s="32"/>
      <c r="E93" s="27"/>
      <c r="F93" s="44"/>
      <c r="G93" s="54"/>
      <c r="H93" s="54"/>
    </row>
    <row r="94" spans="1:8" ht="26.4" x14ac:dyDescent="0.25">
      <c r="A94" s="52" t="s">
        <v>67</v>
      </c>
      <c r="B94" s="53" t="s">
        <v>68</v>
      </c>
      <c r="C94" s="16">
        <f>66*0.3</f>
        <v>19.8</v>
      </c>
      <c r="D94" s="32" t="s">
        <v>40</v>
      </c>
      <c r="E94" s="27"/>
      <c r="F94" s="44"/>
      <c r="G94" s="54"/>
      <c r="H94" s="61"/>
    </row>
    <row r="95" spans="1:8" x14ac:dyDescent="0.25">
      <c r="A95" s="52"/>
      <c r="B95" s="53"/>
      <c r="C95" s="16"/>
      <c r="D95" s="32"/>
      <c r="E95" s="27"/>
      <c r="F95" s="44"/>
      <c r="G95" s="54"/>
      <c r="H95" s="61"/>
    </row>
    <row r="96" spans="1:8" ht="26.4" x14ac:dyDescent="0.25">
      <c r="A96" s="52" t="s">
        <v>20</v>
      </c>
      <c r="B96" s="53" t="s">
        <v>69</v>
      </c>
      <c r="C96" s="16">
        <v>1</v>
      </c>
      <c r="D96" s="32" t="s">
        <v>70</v>
      </c>
      <c r="E96" s="27"/>
      <c r="F96" s="44"/>
      <c r="G96" s="54"/>
      <c r="H96" s="61"/>
    </row>
    <row r="97" spans="1:8" ht="13.8" thickBot="1" x14ac:dyDescent="0.3">
      <c r="A97" s="52"/>
      <c r="B97" s="62"/>
      <c r="C97" s="16"/>
      <c r="D97" s="32"/>
      <c r="E97" s="27"/>
      <c r="F97" s="44">
        <f t="shared" ref="F97" si="3">E97*C97</f>
        <v>0</v>
      </c>
      <c r="G97" s="54"/>
      <c r="H97" s="54"/>
    </row>
    <row r="98" spans="1:8" ht="24.6" customHeight="1" thickBot="1" x14ac:dyDescent="0.3">
      <c r="A98" s="183" t="s">
        <v>29</v>
      </c>
      <c r="B98" s="184"/>
      <c r="C98" s="184"/>
      <c r="D98" s="184"/>
      <c r="E98" s="185"/>
      <c r="F98" s="6">
        <f>SUM(F80:F97)</f>
        <v>0</v>
      </c>
      <c r="G98" s="54"/>
      <c r="H98" s="54"/>
    </row>
    <row r="99" spans="1:8" x14ac:dyDescent="0.25">
      <c r="A99" s="63">
        <v>5</v>
      </c>
      <c r="B99" s="64" t="s">
        <v>71</v>
      </c>
      <c r="C99" s="65"/>
      <c r="D99" s="17"/>
      <c r="E99" s="27"/>
      <c r="F99" s="13"/>
      <c r="G99" s="54"/>
      <c r="H99" s="54"/>
    </row>
    <row r="100" spans="1:8" x14ac:dyDescent="0.25">
      <c r="A100" s="63"/>
      <c r="B100" s="66"/>
      <c r="C100" s="65"/>
      <c r="D100" s="17"/>
      <c r="E100" s="27"/>
      <c r="F100" s="13"/>
    </row>
    <row r="101" spans="1:8" ht="26.4" x14ac:dyDescent="0.25">
      <c r="A101" s="52" t="s">
        <v>7</v>
      </c>
      <c r="B101" s="67" t="s">
        <v>72</v>
      </c>
      <c r="C101" s="65">
        <v>1</v>
      </c>
      <c r="D101" s="17" t="s">
        <v>73</v>
      </c>
      <c r="E101" s="27"/>
      <c r="F101" s="13"/>
    </row>
    <row r="102" spans="1:8" x14ac:dyDescent="0.25">
      <c r="A102" s="52"/>
      <c r="B102" s="66"/>
      <c r="C102" s="65"/>
      <c r="D102" s="17"/>
      <c r="E102" s="27"/>
      <c r="F102" s="13"/>
    </row>
    <row r="103" spans="1:8" x14ac:dyDescent="0.25">
      <c r="A103" s="52"/>
      <c r="B103" s="64" t="s">
        <v>74</v>
      </c>
      <c r="C103" s="65"/>
      <c r="D103" s="17"/>
      <c r="E103" s="27"/>
      <c r="F103" s="13"/>
    </row>
    <row r="104" spans="1:8" x14ac:dyDescent="0.25">
      <c r="A104" s="52"/>
      <c r="B104" s="66"/>
      <c r="C104" s="65"/>
      <c r="D104" s="17"/>
      <c r="E104" s="27"/>
      <c r="F104" s="13"/>
    </row>
    <row r="105" spans="1:8" x14ac:dyDescent="0.25">
      <c r="A105" s="52" t="s">
        <v>10</v>
      </c>
      <c r="B105" s="66" t="s">
        <v>75</v>
      </c>
      <c r="C105" s="65">
        <v>60</v>
      </c>
      <c r="D105" s="17" t="s">
        <v>12</v>
      </c>
      <c r="E105" s="27"/>
      <c r="F105" s="13"/>
    </row>
    <row r="106" spans="1:8" x14ac:dyDescent="0.25">
      <c r="A106" s="52"/>
      <c r="B106" s="66"/>
      <c r="C106" s="65"/>
      <c r="D106" s="17"/>
      <c r="E106" s="27"/>
      <c r="F106" s="13"/>
    </row>
    <row r="107" spans="1:8" x14ac:dyDescent="0.25">
      <c r="A107" s="52" t="s">
        <v>13</v>
      </c>
      <c r="B107" s="66" t="s">
        <v>76</v>
      </c>
      <c r="C107" s="65">
        <v>25</v>
      </c>
      <c r="D107" s="17" t="s">
        <v>12</v>
      </c>
      <c r="E107" s="27"/>
      <c r="F107" s="13"/>
    </row>
    <row r="108" spans="1:8" x14ac:dyDescent="0.25">
      <c r="A108" s="52"/>
      <c r="B108" s="66"/>
      <c r="C108" s="65"/>
      <c r="D108" s="17"/>
      <c r="E108" s="27"/>
      <c r="F108" s="13"/>
    </row>
    <row r="109" spans="1:8" x14ac:dyDescent="0.25">
      <c r="A109" s="52" t="s">
        <v>43</v>
      </c>
      <c r="B109" s="66" t="s">
        <v>77</v>
      </c>
      <c r="C109" s="65">
        <v>15</v>
      </c>
      <c r="D109" s="17" t="s">
        <v>12</v>
      </c>
      <c r="E109" s="27"/>
      <c r="F109" s="13"/>
    </row>
    <row r="110" spans="1:8" x14ac:dyDescent="0.25">
      <c r="A110" s="52"/>
      <c r="B110" s="66"/>
      <c r="C110" s="65"/>
      <c r="D110" s="17"/>
      <c r="E110" s="27"/>
      <c r="F110" s="13"/>
    </row>
    <row r="111" spans="1:8" x14ac:dyDescent="0.25">
      <c r="A111" s="52" t="s">
        <v>16</v>
      </c>
      <c r="B111" s="66" t="s">
        <v>78</v>
      </c>
      <c r="C111" s="65">
        <v>20</v>
      </c>
      <c r="D111" s="17" t="s">
        <v>12</v>
      </c>
      <c r="E111" s="27"/>
      <c r="F111" s="13"/>
    </row>
    <row r="112" spans="1:8" x14ac:dyDescent="0.25">
      <c r="A112" s="52"/>
      <c r="B112" s="66"/>
      <c r="C112" s="65"/>
      <c r="D112" s="17"/>
      <c r="E112" s="27"/>
      <c r="F112" s="13"/>
    </row>
    <row r="113" spans="1:6" ht="17.399999999999999" customHeight="1" x14ac:dyDescent="0.25">
      <c r="A113" s="52" t="s">
        <v>18</v>
      </c>
      <c r="B113" s="66" t="s">
        <v>79</v>
      </c>
      <c r="C113" s="65">
        <v>15</v>
      </c>
      <c r="D113" s="17" t="s">
        <v>12</v>
      </c>
      <c r="E113" s="27"/>
      <c r="F113" s="13"/>
    </row>
    <row r="114" spans="1:6" ht="13.8" thickBot="1" x14ac:dyDescent="0.3">
      <c r="A114" s="63"/>
      <c r="B114" s="66"/>
      <c r="C114" s="65"/>
      <c r="D114" s="17"/>
      <c r="E114" s="27"/>
      <c r="F114" s="13">
        <f t="shared" ref="F114" si="4">E114*C114</f>
        <v>0</v>
      </c>
    </row>
    <row r="115" spans="1:6" ht="20.100000000000001" customHeight="1" thickBot="1" x14ac:dyDescent="0.3">
      <c r="A115" s="183" t="s">
        <v>29</v>
      </c>
      <c r="B115" s="184"/>
      <c r="C115" s="184"/>
      <c r="D115" s="184"/>
      <c r="E115" s="185"/>
      <c r="F115" s="6">
        <f>SUM(F101:F114)</f>
        <v>0</v>
      </c>
    </row>
    <row r="116" spans="1:6" ht="29.4" customHeight="1" x14ac:dyDescent="0.25">
      <c r="A116" s="8">
        <v>6</v>
      </c>
      <c r="B116" s="68" t="s">
        <v>80</v>
      </c>
      <c r="C116" s="69"/>
      <c r="D116" s="17"/>
      <c r="E116" s="27"/>
      <c r="F116" s="13"/>
    </row>
    <row r="117" spans="1:6" ht="14.1" customHeight="1" x14ac:dyDescent="0.25">
      <c r="A117" s="8"/>
      <c r="B117" s="28"/>
      <c r="C117" s="70"/>
      <c r="D117" s="17"/>
      <c r="E117" s="27"/>
      <c r="F117" s="13"/>
    </row>
    <row r="118" spans="1:6" ht="38.1" customHeight="1" x14ac:dyDescent="0.25">
      <c r="A118" s="14" t="s">
        <v>7</v>
      </c>
      <c r="B118" s="71" t="s">
        <v>25</v>
      </c>
      <c r="C118" s="39">
        <v>6</v>
      </c>
      <c r="D118" s="32" t="s">
        <v>26</v>
      </c>
      <c r="E118" s="27"/>
      <c r="F118" s="13"/>
    </row>
    <row r="119" spans="1:6" ht="14.1" customHeight="1" x14ac:dyDescent="0.25">
      <c r="A119" s="8"/>
      <c r="B119" s="28"/>
      <c r="C119" s="70"/>
      <c r="D119" s="17"/>
      <c r="E119" s="27"/>
      <c r="F119" s="13"/>
    </row>
    <row r="120" spans="1:6" ht="24.6" customHeight="1" x14ac:dyDescent="0.25">
      <c r="A120" s="14" t="s">
        <v>10</v>
      </c>
      <c r="B120" s="48" t="s">
        <v>133</v>
      </c>
      <c r="C120" s="39">
        <v>1</v>
      </c>
      <c r="D120" s="17" t="s">
        <v>73</v>
      </c>
      <c r="E120" s="27"/>
      <c r="F120" s="13"/>
    </row>
    <row r="121" spans="1:6" ht="14.1" customHeight="1" x14ac:dyDescent="0.25">
      <c r="A121" s="8"/>
      <c r="B121" s="28"/>
      <c r="C121" s="70"/>
      <c r="D121" s="17"/>
      <c r="E121" s="27"/>
      <c r="F121" s="13"/>
    </row>
    <row r="122" spans="1:6" ht="14.1" customHeight="1" x14ac:dyDescent="0.25">
      <c r="A122" s="14"/>
      <c r="B122" s="72" t="s">
        <v>81</v>
      </c>
      <c r="C122" s="70"/>
      <c r="D122" s="17"/>
      <c r="E122" s="27"/>
      <c r="F122" s="13"/>
    </row>
    <row r="123" spans="1:6" ht="14.1" customHeight="1" x14ac:dyDescent="0.25">
      <c r="A123" s="14" t="s">
        <v>13</v>
      </c>
      <c r="B123" s="73" t="s">
        <v>82</v>
      </c>
      <c r="C123" s="39">
        <v>0.6</v>
      </c>
      <c r="D123" s="17" t="s">
        <v>83</v>
      </c>
      <c r="E123" s="27"/>
      <c r="F123" s="13"/>
    </row>
    <row r="124" spans="1:6" ht="14.1" customHeight="1" x14ac:dyDescent="0.25">
      <c r="A124" s="14"/>
      <c r="B124" s="28"/>
      <c r="C124" s="70"/>
      <c r="D124" s="17"/>
      <c r="E124" s="27"/>
      <c r="F124" s="13"/>
    </row>
    <row r="125" spans="1:6" ht="14.1" customHeight="1" x14ac:dyDescent="0.25">
      <c r="A125" s="14" t="s">
        <v>43</v>
      </c>
      <c r="B125" s="73" t="s">
        <v>84</v>
      </c>
      <c r="C125" s="39">
        <v>0.28000000000000003</v>
      </c>
      <c r="D125" s="17" t="s">
        <v>83</v>
      </c>
      <c r="E125" s="27"/>
      <c r="F125" s="13"/>
    </row>
    <row r="126" spans="1:6" ht="14.1" customHeight="1" x14ac:dyDescent="0.25">
      <c r="A126" s="8"/>
      <c r="B126" s="28"/>
      <c r="C126" s="70"/>
      <c r="D126" s="17"/>
      <c r="E126" s="27"/>
      <c r="F126" s="13"/>
    </row>
    <row r="127" spans="1:6" ht="27" customHeight="1" x14ac:dyDescent="0.25">
      <c r="A127" s="14" t="s">
        <v>16</v>
      </c>
      <c r="B127" s="53" t="s">
        <v>85</v>
      </c>
      <c r="C127" s="39">
        <f>1.2*2.4*0.15</f>
        <v>0.432</v>
      </c>
      <c r="D127" s="17" t="s">
        <v>83</v>
      </c>
      <c r="E127" s="27"/>
      <c r="F127" s="13"/>
    </row>
    <row r="128" spans="1:6" ht="12.9" customHeight="1" x14ac:dyDescent="0.25">
      <c r="A128" s="14"/>
      <c r="B128" s="53"/>
      <c r="C128" s="39"/>
      <c r="D128" s="17"/>
      <c r="E128" s="27"/>
      <c r="F128" s="13"/>
    </row>
    <row r="129" spans="1:6" ht="26.4" x14ac:dyDescent="0.25">
      <c r="A129" s="14" t="s">
        <v>20</v>
      </c>
      <c r="B129" s="74" t="s">
        <v>86</v>
      </c>
      <c r="C129" s="39">
        <v>7</v>
      </c>
      <c r="D129" s="17" t="s">
        <v>12</v>
      </c>
      <c r="E129" s="27"/>
      <c r="F129" s="13"/>
    </row>
    <row r="130" spans="1:6" x14ac:dyDescent="0.25">
      <c r="A130" s="14"/>
      <c r="B130" s="75"/>
      <c r="C130" s="39"/>
      <c r="D130" s="17"/>
      <c r="E130" s="27"/>
      <c r="F130" s="13"/>
    </row>
    <row r="131" spans="1:6" ht="26.4" x14ac:dyDescent="0.25">
      <c r="A131" s="14" t="s">
        <v>22</v>
      </c>
      <c r="B131" s="75" t="s">
        <v>87</v>
      </c>
      <c r="C131" s="39">
        <v>14</v>
      </c>
      <c r="D131" s="17" t="s">
        <v>12</v>
      </c>
      <c r="E131" s="27"/>
      <c r="F131" s="13"/>
    </row>
    <row r="132" spans="1:6" x14ac:dyDescent="0.25">
      <c r="A132" s="14"/>
      <c r="B132" s="75"/>
      <c r="C132" s="39"/>
      <c r="D132" s="17"/>
      <c r="E132" s="27"/>
      <c r="F132" s="13"/>
    </row>
    <row r="133" spans="1:6" ht="26.4" x14ac:dyDescent="0.25">
      <c r="A133" s="14" t="s">
        <v>24</v>
      </c>
      <c r="B133" s="75" t="s">
        <v>88</v>
      </c>
      <c r="C133" s="39">
        <v>12</v>
      </c>
      <c r="D133" s="17" t="s">
        <v>12</v>
      </c>
      <c r="E133" s="27"/>
      <c r="F133" s="13"/>
    </row>
    <row r="134" spans="1:6" x14ac:dyDescent="0.25">
      <c r="A134" s="14"/>
      <c r="B134" s="75"/>
      <c r="C134" s="39"/>
      <c r="D134" s="17"/>
      <c r="E134" s="27"/>
      <c r="F134" s="13"/>
    </row>
    <row r="135" spans="1:6" ht="46.5" customHeight="1" x14ac:dyDescent="0.25">
      <c r="A135" s="14" t="s">
        <v>89</v>
      </c>
      <c r="B135" s="53" t="s">
        <v>90</v>
      </c>
      <c r="C135" s="39">
        <v>150</v>
      </c>
      <c r="D135" s="32" t="s">
        <v>40</v>
      </c>
      <c r="E135" s="27"/>
      <c r="F135" s="13"/>
    </row>
    <row r="136" spans="1:6" ht="14.1" customHeight="1" x14ac:dyDescent="0.25">
      <c r="A136" s="14"/>
      <c r="B136" s="28"/>
      <c r="C136" s="39"/>
      <c r="D136" s="17"/>
      <c r="E136" s="27"/>
      <c r="F136" s="13"/>
    </row>
    <row r="137" spans="1:6" ht="39.6" x14ac:dyDescent="0.25">
      <c r="A137" s="14" t="s">
        <v>91</v>
      </c>
      <c r="B137" s="53" t="s">
        <v>92</v>
      </c>
      <c r="C137" s="39">
        <v>230</v>
      </c>
      <c r="D137" s="32" t="s">
        <v>40</v>
      </c>
      <c r="E137" s="27"/>
      <c r="F137" s="13"/>
    </row>
    <row r="138" spans="1:6" ht="14.1" customHeight="1" x14ac:dyDescent="0.25">
      <c r="A138" s="8"/>
      <c r="B138" s="28"/>
      <c r="C138" s="70"/>
      <c r="D138" s="17"/>
      <c r="E138" s="27"/>
      <c r="F138" s="13"/>
    </row>
    <row r="139" spans="1:6" ht="14.1" customHeight="1" x14ac:dyDescent="0.25">
      <c r="A139" s="8"/>
      <c r="B139" s="28" t="s">
        <v>93</v>
      </c>
      <c r="C139" s="70"/>
      <c r="D139" s="17"/>
      <c r="E139" s="27"/>
      <c r="F139" s="13"/>
    </row>
    <row r="140" spans="1:6" ht="14.1" customHeight="1" x14ac:dyDescent="0.25">
      <c r="A140" s="14"/>
      <c r="B140" s="28"/>
      <c r="C140" s="70"/>
      <c r="D140" s="17"/>
      <c r="E140" s="27"/>
      <c r="F140" s="13"/>
    </row>
    <row r="141" spans="1:6" ht="38.25" customHeight="1" x14ac:dyDescent="0.25">
      <c r="A141" s="52" t="s">
        <v>94</v>
      </c>
      <c r="B141" s="48" t="s">
        <v>95</v>
      </c>
      <c r="C141" s="39">
        <v>1</v>
      </c>
      <c r="D141" s="17" t="s">
        <v>73</v>
      </c>
      <c r="E141" s="27"/>
      <c r="F141" s="13"/>
    </row>
    <row r="142" spans="1:6" ht="14.1" customHeight="1" x14ac:dyDescent="0.25">
      <c r="A142" s="14"/>
      <c r="B142" s="28"/>
      <c r="C142" s="39"/>
      <c r="D142" s="17"/>
      <c r="E142" s="27"/>
      <c r="F142" s="13"/>
    </row>
    <row r="143" spans="1:6" ht="52.8" x14ac:dyDescent="0.25">
      <c r="A143" s="14" t="s">
        <v>96</v>
      </c>
      <c r="B143" s="48" t="s">
        <v>97</v>
      </c>
      <c r="C143" s="39">
        <v>1</v>
      </c>
      <c r="D143" s="17" t="s">
        <v>73</v>
      </c>
      <c r="E143" s="27"/>
      <c r="F143" s="13"/>
    </row>
    <row r="144" spans="1:6" ht="14.1" customHeight="1" x14ac:dyDescent="0.25">
      <c r="A144" s="14"/>
      <c r="B144" s="28"/>
      <c r="C144" s="39"/>
      <c r="D144" s="17"/>
      <c r="E144" s="27"/>
      <c r="F144" s="13"/>
    </row>
    <row r="145" spans="1:8" ht="27.75" customHeight="1" x14ac:dyDescent="0.25">
      <c r="A145" s="14" t="s">
        <v>98</v>
      </c>
      <c r="B145" s="76" t="s">
        <v>99</v>
      </c>
      <c r="C145" s="39">
        <v>1</v>
      </c>
      <c r="D145" s="17" t="s">
        <v>73</v>
      </c>
      <c r="E145" s="27"/>
      <c r="F145" s="13"/>
    </row>
    <row r="146" spans="1:8" ht="14.1" customHeight="1" thickBot="1" x14ac:dyDescent="0.3">
      <c r="A146" s="8"/>
      <c r="B146" s="28"/>
      <c r="C146" s="77"/>
      <c r="D146" s="17"/>
      <c r="E146" s="27"/>
      <c r="F146" s="13">
        <f t="shared" ref="F146" si="5">E146*C146</f>
        <v>0</v>
      </c>
    </row>
    <row r="147" spans="1:8" ht="20.100000000000001" customHeight="1" thickBot="1" x14ac:dyDescent="0.3">
      <c r="A147" s="183" t="s">
        <v>29</v>
      </c>
      <c r="B147" s="184"/>
      <c r="C147" s="184"/>
      <c r="D147" s="184"/>
      <c r="E147" s="185"/>
      <c r="F147" s="6">
        <f>SUM(F118:F146)</f>
        <v>0</v>
      </c>
    </row>
    <row r="148" spans="1:8" ht="13.8" thickBot="1" x14ac:dyDescent="0.3">
      <c r="A148" s="198" t="s">
        <v>208</v>
      </c>
      <c r="B148" s="198"/>
      <c r="C148" s="198"/>
      <c r="D148" s="198"/>
      <c r="E148" s="198"/>
      <c r="F148" s="199"/>
      <c r="H148" s="82"/>
    </row>
    <row r="149" spans="1:8" ht="13.8" thickBot="1" x14ac:dyDescent="0.3">
      <c r="A149" s="117" t="s">
        <v>0</v>
      </c>
      <c r="B149" s="118" t="s">
        <v>149</v>
      </c>
      <c r="C149" s="119" t="s">
        <v>2</v>
      </c>
      <c r="D149" s="120" t="s">
        <v>3</v>
      </c>
      <c r="E149" s="121" t="s">
        <v>4</v>
      </c>
      <c r="F149" s="122" t="s">
        <v>5</v>
      </c>
    </row>
    <row r="150" spans="1:8" x14ac:dyDescent="0.25">
      <c r="A150" s="123">
        <v>2</v>
      </c>
      <c r="B150" s="131" t="s">
        <v>151</v>
      </c>
      <c r="C150" s="129"/>
      <c r="D150" s="17"/>
      <c r="E150" s="27"/>
      <c r="F150" s="13"/>
    </row>
    <row r="151" spans="1:8" ht="26.4" x14ac:dyDescent="0.25">
      <c r="A151" s="127"/>
      <c r="B151" s="132" t="s">
        <v>152</v>
      </c>
      <c r="C151" s="129"/>
      <c r="D151" s="17"/>
      <c r="E151" s="27"/>
      <c r="F151" s="13"/>
    </row>
    <row r="152" spans="1:8" x14ac:dyDescent="0.25">
      <c r="A152" s="127" t="s">
        <v>7</v>
      </c>
      <c r="B152" s="133" t="s">
        <v>153</v>
      </c>
      <c r="C152" s="129">
        <f>15.6*0.6</f>
        <v>9.36</v>
      </c>
      <c r="D152" s="134" t="s">
        <v>138</v>
      </c>
      <c r="E152" s="27"/>
      <c r="F152" s="13"/>
    </row>
    <row r="153" spans="1:8" x14ac:dyDescent="0.25">
      <c r="A153" s="127" t="s">
        <v>10</v>
      </c>
      <c r="B153" s="133" t="s">
        <v>154</v>
      </c>
      <c r="C153" s="129">
        <f>13.2*1.2</f>
        <v>15.839999999999998</v>
      </c>
      <c r="D153" s="134" t="s">
        <v>138</v>
      </c>
      <c r="E153" s="27"/>
      <c r="F153" s="13"/>
    </row>
    <row r="154" spans="1:8" x14ac:dyDescent="0.25">
      <c r="A154" s="127"/>
      <c r="B154" s="128"/>
      <c r="C154" s="129"/>
      <c r="D154" s="17"/>
      <c r="E154" s="27"/>
      <c r="F154" s="13"/>
    </row>
    <row r="155" spans="1:8" x14ac:dyDescent="0.25">
      <c r="A155" s="127"/>
      <c r="B155" s="135" t="s">
        <v>155</v>
      </c>
      <c r="C155" s="129"/>
      <c r="D155" s="17"/>
      <c r="E155" s="27"/>
      <c r="F155" s="13"/>
    </row>
    <row r="156" spans="1:8" ht="52.8" x14ac:dyDescent="0.25">
      <c r="A156" s="127" t="s">
        <v>13</v>
      </c>
      <c r="B156" s="136" t="s">
        <v>156</v>
      </c>
      <c r="C156" s="129">
        <f>3.6*4.2</f>
        <v>15.120000000000001</v>
      </c>
      <c r="D156" s="17" t="s">
        <v>138</v>
      </c>
      <c r="E156" s="27"/>
      <c r="F156" s="13"/>
    </row>
    <row r="157" spans="1:8" x14ac:dyDescent="0.25">
      <c r="A157" s="127"/>
      <c r="B157" s="136"/>
      <c r="C157" s="129"/>
      <c r="D157" s="17"/>
      <c r="E157" s="27"/>
      <c r="F157" s="13"/>
    </row>
    <row r="158" spans="1:8" x14ac:dyDescent="0.25">
      <c r="A158" s="127" t="s">
        <v>43</v>
      </c>
      <c r="B158" s="136" t="s">
        <v>157</v>
      </c>
      <c r="C158" s="129">
        <f>0.23*0.23*1.2*6</f>
        <v>0.38088</v>
      </c>
      <c r="D158" s="17" t="s">
        <v>140</v>
      </c>
      <c r="E158" s="27"/>
      <c r="F158" s="13"/>
    </row>
    <row r="159" spans="1:8" x14ac:dyDescent="0.25">
      <c r="A159" s="127"/>
      <c r="B159" s="128"/>
      <c r="C159" s="129"/>
      <c r="D159" s="17"/>
      <c r="E159" s="27"/>
      <c r="F159" s="13"/>
    </row>
    <row r="160" spans="1:8" ht="26.4" x14ac:dyDescent="0.25">
      <c r="A160" s="127" t="s">
        <v>16</v>
      </c>
      <c r="B160" s="137" t="s">
        <v>158</v>
      </c>
      <c r="C160" s="129">
        <f>1.2*2*0.15</f>
        <v>0.36</v>
      </c>
      <c r="D160" s="17" t="s">
        <v>140</v>
      </c>
      <c r="E160" s="27"/>
      <c r="F160" s="13"/>
    </row>
    <row r="161" spans="1:6" x14ac:dyDescent="0.25">
      <c r="A161" s="127"/>
      <c r="B161" s="128"/>
      <c r="C161" s="129"/>
      <c r="D161" s="17"/>
      <c r="E161" s="27"/>
      <c r="F161" s="13"/>
    </row>
    <row r="162" spans="1:6" x14ac:dyDescent="0.25">
      <c r="A162" s="127" t="s">
        <v>18</v>
      </c>
      <c r="B162" s="128" t="s">
        <v>159</v>
      </c>
      <c r="C162" s="129">
        <f>13.2*0.23*0.15</f>
        <v>0.45539999999999997</v>
      </c>
      <c r="D162" s="17" t="s">
        <v>140</v>
      </c>
      <c r="E162" s="27"/>
      <c r="F162" s="13"/>
    </row>
    <row r="163" spans="1:6" ht="13.8" thickBot="1" x14ac:dyDescent="0.3">
      <c r="A163" s="127"/>
      <c r="B163" s="128"/>
      <c r="C163" s="129"/>
      <c r="D163" s="17"/>
      <c r="E163" s="27"/>
      <c r="F163" s="13">
        <f t="shared" ref="F163" si="6">E163*C163</f>
        <v>0</v>
      </c>
    </row>
    <row r="164" spans="1:6" ht="13.8" thickBot="1" x14ac:dyDescent="0.3">
      <c r="A164" s="200" t="s">
        <v>150</v>
      </c>
      <c r="B164" s="201"/>
      <c r="C164" s="201"/>
      <c r="D164" s="201"/>
      <c r="E164" s="202"/>
      <c r="F164" s="130">
        <f>SUM(F152:F163)</f>
        <v>0</v>
      </c>
    </row>
    <row r="165" spans="1:6" x14ac:dyDescent="0.25">
      <c r="A165" s="123">
        <v>3</v>
      </c>
      <c r="B165" s="124" t="s">
        <v>160</v>
      </c>
      <c r="C165" s="138"/>
      <c r="D165" s="17"/>
      <c r="E165" s="27"/>
      <c r="F165" s="126"/>
    </row>
    <row r="166" spans="1:6" ht="39.6" x14ac:dyDescent="0.25">
      <c r="A166" s="127" t="s">
        <v>7</v>
      </c>
      <c r="B166" s="139" t="s">
        <v>161</v>
      </c>
      <c r="C166" s="140">
        <v>10</v>
      </c>
      <c r="D166" s="134" t="s">
        <v>162</v>
      </c>
      <c r="E166" s="51"/>
      <c r="F166" s="44"/>
    </row>
    <row r="167" spans="1:6" ht="13.8" thickBot="1" x14ac:dyDescent="0.3">
      <c r="A167" s="127"/>
      <c r="B167" s="139"/>
      <c r="C167" s="140"/>
      <c r="D167" s="134"/>
      <c r="E167" s="51"/>
      <c r="F167" s="44"/>
    </row>
    <row r="168" spans="1:6" ht="13.8" thickBot="1" x14ac:dyDescent="0.3">
      <c r="A168" s="200" t="s">
        <v>150</v>
      </c>
      <c r="B168" s="201"/>
      <c r="C168" s="201"/>
      <c r="D168" s="201"/>
      <c r="E168" s="202"/>
      <c r="F168" s="141">
        <f>SUM(F166:F167)</f>
        <v>0</v>
      </c>
    </row>
    <row r="169" spans="1:6" x14ac:dyDescent="0.25">
      <c r="A169" s="123">
        <v>4</v>
      </c>
      <c r="B169" s="142" t="s">
        <v>163</v>
      </c>
      <c r="C169" s="140"/>
      <c r="D169" s="134"/>
      <c r="E169" s="51"/>
      <c r="F169" s="44"/>
    </row>
    <row r="170" spans="1:6" x14ac:dyDescent="0.25">
      <c r="A170" s="127"/>
      <c r="B170" s="143" t="s">
        <v>164</v>
      </c>
      <c r="C170" s="140"/>
      <c r="D170" s="134"/>
      <c r="E170" s="51"/>
      <c r="F170" s="44"/>
    </row>
    <row r="171" spans="1:6" x14ac:dyDescent="0.25">
      <c r="A171" s="127" t="s">
        <v>7</v>
      </c>
      <c r="B171" s="139" t="s">
        <v>165</v>
      </c>
      <c r="C171" s="140">
        <v>18</v>
      </c>
      <c r="D171" s="134" t="s">
        <v>162</v>
      </c>
      <c r="E171" s="51"/>
      <c r="F171" s="44"/>
    </row>
    <row r="172" spans="1:6" x14ac:dyDescent="0.25">
      <c r="A172" s="127" t="s">
        <v>10</v>
      </c>
      <c r="B172" s="139" t="s">
        <v>166</v>
      </c>
      <c r="C172" s="140">
        <v>20</v>
      </c>
      <c r="D172" s="134" t="s">
        <v>162</v>
      </c>
      <c r="E172" s="51"/>
      <c r="F172" s="44"/>
    </row>
    <row r="173" spans="1:6" x14ac:dyDescent="0.25">
      <c r="A173" s="127" t="s">
        <v>13</v>
      </c>
      <c r="B173" s="139" t="s">
        <v>167</v>
      </c>
      <c r="C173" s="140">
        <v>22</v>
      </c>
      <c r="D173" s="134" t="s">
        <v>162</v>
      </c>
      <c r="E173" s="51"/>
      <c r="F173" s="44"/>
    </row>
    <row r="174" spans="1:6" x14ac:dyDescent="0.25">
      <c r="A174" s="127" t="s">
        <v>43</v>
      </c>
      <c r="B174" s="139" t="s">
        <v>168</v>
      </c>
      <c r="C174" s="140">
        <v>22</v>
      </c>
      <c r="D174" s="134" t="s">
        <v>162</v>
      </c>
      <c r="E174" s="51"/>
      <c r="F174" s="44"/>
    </row>
    <row r="175" spans="1:6" ht="26.4" x14ac:dyDescent="0.25">
      <c r="A175" s="144" t="s">
        <v>16</v>
      </c>
      <c r="B175" s="145" t="s">
        <v>169</v>
      </c>
      <c r="C175" s="146">
        <v>6</v>
      </c>
      <c r="D175" s="147" t="s">
        <v>162</v>
      </c>
      <c r="E175" s="148"/>
      <c r="F175" s="44"/>
    </row>
    <row r="176" spans="1:6" x14ac:dyDescent="0.25">
      <c r="A176" s="127"/>
      <c r="B176" s="139"/>
      <c r="C176" s="140"/>
      <c r="D176" s="134"/>
      <c r="E176" s="51"/>
      <c r="F176" s="44"/>
    </row>
    <row r="177" spans="1:6" x14ac:dyDescent="0.25">
      <c r="A177" s="127"/>
      <c r="B177" s="149" t="s">
        <v>170</v>
      </c>
      <c r="C177" s="140"/>
      <c r="D177" s="134"/>
      <c r="E177" s="51"/>
      <c r="F177" s="44"/>
    </row>
    <row r="178" spans="1:6" ht="26.4" x14ac:dyDescent="0.25">
      <c r="A178" s="127" t="s">
        <v>18</v>
      </c>
      <c r="B178" s="139" t="s">
        <v>171</v>
      </c>
      <c r="C178" s="140">
        <f>5.2*5.6</f>
        <v>29.119999999999997</v>
      </c>
      <c r="D178" s="134" t="s">
        <v>138</v>
      </c>
      <c r="E178" s="51"/>
      <c r="F178" s="44"/>
    </row>
    <row r="179" spans="1:6" x14ac:dyDescent="0.25">
      <c r="A179" s="127" t="s">
        <v>67</v>
      </c>
      <c r="B179" s="139" t="s">
        <v>172</v>
      </c>
      <c r="C179" s="140">
        <v>22</v>
      </c>
      <c r="D179" s="134" t="s">
        <v>138</v>
      </c>
      <c r="E179" s="51"/>
      <c r="F179" s="44"/>
    </row>
    <row r="180" spans="1:6" x14ac:dyDescent="0.25">
      <c r="A180" s="127"/>
      <c r="B180" s="139"/>
      <c r="C180" s="140"/>
      <c r="D180" s="134"/>
      <c r="E180" s="51"/>
      <c r="F180" s="44"/>
    </row>
    <row r="181" spans="1:6" ht="26.4" x14ac:dyDescent="0.25">
      <c r="A181" s="127" t="s">
        <v>20</v>
      </c>
      <c r="B181" s="139" t="s">
        <v>173</v>
      </c>
      <c r="C181" s="140">
        <v>1</v>
      </c>
      <c r="D181" s="134" t="s">
        <v>12</v>
      </c>
      <c r="E181" s="51"/>
      <c r="F181" s="44"/>
    </row>
    <row r="182" spans="1:6" x14ac:dyDescent="0.25">
      <c r="A182" s="127"/>
      <c r="B182" s="139"/>
      <c r="C182" s="140"/>
      <c r="D182" s="134"/>
      <c r="E182" s="51"/>
      <c r="F182" s="44"/>
    </row>
    <row r="183" spans="1:6" ht="13.8" thickBot="1" x14ac:dyDescent="0.3">
      <c r="A183" s="123" t="s">
        <v>174</v>
      </c>
      <c r="B183" s="139" t="s">
        <v>175</v>
      </c>
      <c r="C183" s="140">
        <v>15</v>
      </c>
      <c r="D183" s="134" t="s">
        <v>138</v>
      </c>
      <c r="E183" s="51"/>
      <c r="F183" s="44"/>
    </row>
    <row r="184" spans="1:6" ht="13.8" thickBot="1" x14ac:dyDescent="0.3">
      <c r="A184" s="203" t="s">
        <v>150</v>
      </c>
      <c r="B184" s="204"/>
      <c r="C184" s="204"/>
      <c r="D184" s="204"/>
      <c r="E184" s="205"/>
      <c r="F184" s="141">
        <f>SUM(F166:F183)</f>
        <v>0</v>
      </c>
    </row>
    <row r="185" spans="1:6" x14ac:dyDescent="0.25">
      <c r="A185" s="150">
        <v>5</v>
      </c>
      <c r="B185" s="142" t="s">
        <v>176</v>
      </c>
      <c r="C185" s="151"/>
      <c r="D185" s="152"/>
      <c r="E185" s="153"/>
      <c r="F185" s="154"/>
    </row>
    <row r="186" spans="1:6" x14ac:dyDescent="0.25">
      <c r="A186" s="155"/>
      <c r="B186" s="156" t="s">
        <v>177</v>
      </c>
      <c r="C186" s="151"/>
      <c r="D186" s="152"/>
      <c r="E186" s="153"/>
      <c r="F186" s="154"/>
    </row>
    <row r="187" spans="1:6" x14ac:dyDescent="0.25">
      <c r="A187" s="127" t="s">
        <v>7</v>
      </c>
      <c r="B187" s="157" t="s">
        <v>178</v>
      </c>
      <c r="C187" s="129">
        <f>C153*2</f>
        <v>31.679999999999996</v>
      </c>
      <c r="D187" s="134" t="s">
        <v>138</v>
      </c>
      <c r="E187" s="27"/>
      <c r="F187" s="13"/>
    </row>
    <row r="188" spans="1:6" x14ac:dyDescent="0.25">
      <c r="A188" s="127"/>
      <c r="B188" s="158"/>
      <c r="C188" s="125"/>
      <c r="D188" s="17"/>
      <c r="E188" s="27"/>
      <c r="F188" s="154"/>
    </row>
    <row r="189" spans="1:6" ht="52.8" x14ac:dyDescent="0.25">
      <c r="A189" s="127" t="s">
        <v>10</v>
      </c>
      <c r="B189" s="157" t="s">
        <v>179</v>
      </c>
      <c r="C189" s="129">
        <f>C187</f>
        <v>31.679999999999996</v>
      </c>
      <c r="D189" s="17" t="s">
        <v>138</v>
      </c>
      <c r="E189" s="27"/>
      <c r="F189" s="13"/>
    </row>
    <row r="190" spans="1:6" x14ac:dyDescent="0.25">
      <c r="A190" s="127"/>
      <c r="B190" s="158"/>
      <c r="C190" s="125"/>
      <c r="D190" s="17"/>
      <c r="E190" s="27"/>
      <c r="F190" s="154"/>
    </row>
    <row r="191" spans="1:6" ht="26.4" x14ac:dyDescent="0.25">
      <c r="A191" s="127" t="s">
        <v>13</v>
      </c>
      <c r="B191" s="159" t="s">
        <v>180</v>
      </c>
      <c r="C191" s="129">
        <f>5.4*4.8</f>
        <v>25.92</v>
      </c>
      <c r="D191" s="17" t="s">
        <v>138</v>
      </c>
      <c r="E191" s="27"/>
      <c r="F191" s="154"/>
    </row>
    <row r="192" spans="1:6" x14ac:dyDescent="0.25">
      <c r="A192" s="127"/>
      <c r="B192" s="158"/>
      <c r="C192" s="125"/>
      <c r="D192" s="17"/>
      <c r="E192" s="27"/>
      <c r="F192" s="154"/>
    </row>
    <row r="193" spans="1:6" ht="39.6" x14ac:dyDescent="0.25">
      <c r="A193" s="127" t="s">
        <v>43</v>
      </c>
      <c r="B193" s="159" t="s">
        <v>181</v>
      </c>
      <c r="C193" s="129">
        <f>17*0.3</f>
        <v>5.0999999999999996</v>
      </c>
      <c r="D193" s="17" t="s">
        <v>138</v>
      </c>
      <c r="E193" s="27"/>
      <c r="F193" s="154"/>
    </row>
    <row r="194" spans="1:6" ht="13.8" thickBot="1" x14ac:dyDescent="0.3">
      <c r="A194" s="127"/>
      <c r="B194" s="158"/>
      <c r="C194" s="125"/>
      <c r="D194" s="17"/>
      <c r="E194" s="27"/>
      <c r="F194" s="154">
        <f t="shared" ref="F194" si="7">E194*C194</f>
        <v>0</v>
      </c>
    </row>
    <row r="195" spans="1:6" ht="13.8" thickBot="1" x14ac:dyDescent="0.3">
      <c r="A195" s="192" t="s">
        <v>150</v>
      </c>
      <c r="B195" s="193"/>
      <c r="C195" s="193"/>
      <c r="D195" s="193"/>
      <c r="E195" s="194"/>
      <c r="F195" s="130">
        <f>SUM(F187:F194)</f>
        <v>0</v>
      </c>
    </row>
    <row r="196" spans="1:6" x14ac:dyDescent="0.25">
      <c r="A196" s="155"/>
      <c r="B196" s="160" t="s">
        <v>182</v>
      </c>
      <c r="C196" s="151"/>
      <c r="D196" s="152"/>
      <c r="E196" s="153"/>
      <c r="F196" s="154"/>
    </row>
    <row r="197" spans="1:6" x14ac:dyDescent="0.25">
      <c r="A197" s="127"/>
      <c r="B197" s="161" t="s">
        <v>183</v>
      </c>
      <c r="C197" s="140"/>
      <c r="D197" s="36"/>
      <c r="E197" s="27"/>
      <c r="F197" s="13">
        <f>F164</f>
        <v>0</v>
      </c>
    </row>
    <row r="198" spans="1:6" x14ac:dyDescent="0.25">
      <c r="A198" s="127"/>
      <c r="B198" s="161" t="s">
        <v>184</v>
      </c>
      <c r="C198" s="140"/>
      <c r="D198" s="36"/>
      <c r="E198" s="27"/>
      <c r="F198" s="13">
        <f>F168</f>
        <v>0</v>
      </c>
    </row>
    <row r="199" spans="1:6" x14ac:dyDescent="0.25">
      <c r="A199" s="127"/>
      <c r="B199" s="161" t="s">
        <v>185</v>
      </c>
      <c r="C199" s="140"/>
      <c r="D199" s="36"/>
      <c r="E199" s="27"/>
      <c r="F199" s="13">
        <f>F184</f>
        <v>0</v>
      </c>
    </row>
    <row r="200" spans="1:6" x14ac:dyDescent="0.25">
      <c r="A200" s="127"/>
      <c r="B200" s="161" t="s">
        <v>186</v>
      </c>
      <c r="C200" s="140"/>
      <c r="D200" s="36"/>
      <c r="E200" s="27"/>
      <c r="F200" s="13">
        <f>F195</f>
        <v>0</v>
      </c>
    </row>
    <row r="201" spans="1:6" ht="13.8" thickBot="1" x14ac:dyDescent="0.3">
      <c r="A201" s="127"/>
      <c r="B201" s="162"/>
      <c r="C201" s="129"/>
      <c r="D201" s="17"/>
      <c r="E201" s="27"/>
      <c r="F201" s="126"/>
    </row>
    <row r="202" spans="1:6" ht="13.8" thickBot="1" x14ac:dyDescent="0.3">
      <c r="A202" s="195"/>
      <c r="B202" s="196"/>
      <c r="C202" s="196"/>
      <c r="D202" s="196"/>
      <c r="E202" s="197"/>
      <c r="F202" s="163">
        <f>SUM(F197:F201)</f>
        <v>0</v>
      </c>
    </row>
    <row r="203" spans="1:6" x14ac:dyDescent="0.25">
      <c r="A203" s="208"/>
      <c r="B203" s="186" t="s">
        <v>100</v>
      </c>
      <c r="C203" s="187"/>
      <c r="D203" s="187"/>
      <c r="E203" s="188"/>
      <c r="F203" s="209"/>
    </row>
    <row r="204" spans="1:6" x14ac:dyDescent="0.25">
      <c r="A204" s="210"/>
      <c r="B204" s="169" t="s">
        <v>101</v>
      </c>
      <c r="C204" s="211"/>
      <c r="D204" s="211"/>
      <c r="E204" s="171"/>
      <c r="F204" s="13">
        <f>F33</f>
        <v>0</v>
      </c>
    </row>
    <row r="205" spans="1:6" x14ac:dyDescent="0.25">
      <c r="A205" s="210"/>
      <c r="B205" s="169" t="s">
        <v>120</v>
      </c>
      <c r="C205" s="211"/>
      <c r="D205" s="211"/>
      <c r="E205" s="171"/>
      <c r="F205" s="13">
        <f>F45</f>
        <v>0</v>
      </c>
    </row>
    <row r="206" spans="1:6" x14ac:dyDescent="0.25">
      <c r="A206" s="210"/>
      <c r="B206" s="169" t="s">
        <v>127</v>
      </c>
      <c r="C206" s="211"/>
      <c r="D206" s="211"/>
      <c r="E206" s="171"/>
      <c r="F206" s="13">
        <f>F62</f>
        <v>0</v>
      </c>
    </row>
    <row r="207" spans="1:6" x14ac:dyDescent="0.25">
      <c r="A207" s="210"/>
      <c r="B207" s="169" t="s">
        <v>128</v>
      </c>
      <c r="C207" s="211"/>
      <c r="D207" s="211"/>
      <c r="E207" s="171"/>
      <c r="F207" s="13">
        <f>F86</f>
        <v>0</v>
      </c>
    </row>
    <row r="208" spans="1:6" x14ac:dyDescent="0.25">
      <c r="A208" s="210"/>
      <c r="B208" s="169" t="s">
        <v>129</v>
      </c>
      <c r="C208" s="211"/>
      <c r="D208" s="211"/>
      <c r="E208" s="171"/>
      <c r="F208" s="13">
        <f>SUM(F105)</f>
        <v>0</v>
      </c>
    </row>
    <row r="209" spans="1:6" x14ac:dyDescent="0.25">
      <c r="A209" s="210"/>
      <c r="B209" s="169" t="s">
        <v>130</v>
      </c>
      <c r="C209" s="211"/>
      <c r="D209" s="211"/>
      <c r="E209" s="171"/>
      <c r="F209" s="13">
        <f>F122</f>
        <v>0</v>
      </c>
    </row>
    <row r="210" spans="1:6" x14ac:dyDescent="0.25">
      <c r="A210" s="210"/>
      <c r="B210" s="169" t="s">
        <v>131</v>
      </c>
      <c r="C210" s="211"/>
      <c r="D210" s="211"/>
      <c r="E210" s="171"/>
      <c r="F210" s="13">
        <f>F123</f>
        <v>0</v>
      </c>
    </row>
    <row r="211" spans="1:6" ht="13.8" thickBot="1" x14ac:dyDescent="0.3">
      <c r="A211" s="212"/>
      <c r="B211" s="213" t="s">
        <v>206</v>
      </c>
      <c r="C211" s="214"/>
      <c r="D211" s="214"/>
      <c r="E211" s="215"/>
      <c r="F211" s="216">
        <f>F203</f>
        <v>0</v>
      </c>
    </row>
  </sheetData>
  <mergeCells count="23">
    <mergeCell ref="B207:E207"/>
    <mergeCell ref="B208:E208"/>
    <mergeCell ref="B209:E209"/>
    <mergeCell ref="B210:E210"/>
    <mergeCell ref="B211:E211"/>
    <mergeCell ref="A202:E202"/>
    <mergeCell ref="B203:E203"/>
    <mergeCell ref="B204:E204"/>
    <mergeCell ref="B205:E205"/>
    <mergeCell ref="B206:E206"/>
    <mergeCell ref="A148:F148"/>
    <mergeCell ref="A164:E164"/>
    <mergeCell ref="A168:E168"/>
    <mergeCell ref="A184:E184"/>
    <mergeCell ref="A195:E195"/>
    <mergeCell ref="A1:F6"/>
    <mergeCell ref="A7:F7"/>
    <mergeCell ref="A40:E40"/>
    <mergeCell ref="A57:E57"/>
    <mergeCell ref="A79:E79"/>
    <mergeCell ref="A98:E98"/>
    <mergeCell ref="A115:E115"/>
    <mergeCell ref="A147:E147"/>
  </mergeCells>
  <pageMargins left="0.7" right="0.7" top="0.75" bottom="0.75" header="0.3" footer="0.3"/>
  <pageSetup orientation="portrait" horizontalDpi="4294967295" verticalDpi="4294967295"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EF0E1-8F46-44FD-80BE-E07D11D7DB05}">
  <dimension ref="A1:H154"/>
  <sheetViews>
    <sheetView topLeftCell="A151" zoomScaleNormal="100" workbookViewId="0">
      <selection activeCell="G38" sqref="G38"/>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194</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136</v>
      </c>
      <c r="B28" s="22" t="s">
        <v>28</v>
      </c>
      <c r="C28" s="16">
        <v>22</v>
      </c>
      <c r="D28" s="17" t="s">
        <v>12</v>
      </c>
      <c r="E28" s="12"/>
      <c r="F28" s="13"/>
    </row>
    <row r="29" spans="1:6" s="116" customFormat="1" x14ac:dyDescent="0.25">
      <c r="A29" s="14"/>
      <c r="B29" s="22"/>
      <c r="C29" s="16"/>
      <c r="D29" s="17"/>
      <c r="E29" s="12"/>
      <c r="F29" s="13"/>
    </row>
    <row r="30" spans="1:6" s="116" customFormat="1" x14ac:dyDescent="0.25">
      <c r="A30" s="14" t="s">
        <v>27</v>
      </c>
      <c r="B30" s="22" t="s">
        <v>137</v>
      </c>
      <c r="C30" s="16">
        <v>1</v>
      </c>
      <c r="D30" s="17" t="s">
        <v>12</v>
      </c>
      <c r="E30" s="12"/>
      <c r="F30" s="13"/>
    </row>
    <row r="31" spans="1:6" s="116" customFormat="1" x14ac:dyDescent="0.25">
      <c r="A31" s="14"/>
      <c r="B31" s="22"/>
      <c r="C31" s="16"/>
      <c r="D31" s="17"/>
      <c r="E31" s="12"/>
      <c r="F31" s="13"/>
    </row>
    <row r="32" spans="1:6" s="116" customFormat="1" ht="26.4" x14ac:dyDescent="0.25">
      <c r="A32" s="14" t="s">
        <v>89</v>
      </c>
      <c r="B32" s="53" t="s">
        <v>141</v>
      </c>
      <c r="C32" s="39">
        <f>1.2*2.4*0.15</f>
        <v>0.432</v>
      </c>
      <c r="D32" s="17" t="s">
        <v>140</v>
      </c>
      <c r="E32" s="12"/>
      <c r="F32" s="13"/>
    </row>
    <row r="33" spans="1:6" s="116" customFormat="1" x14ac:dyDescent="0.25">
      <c r="A33" s="14"/>
      <c r="B33" s="22"/>
      <c r="C33" s="16"/>
      <c r="D33" s="17"/>
      <c r="E33" s="12"/>
      <c r="F33" s="13"/>
    </row>
    <row r="34" spans="1:6" s="168" customFormat="1" ht="26.4" x14ac:dyDescent="0.25">
      <c r="A34" s="14" t="s">
        <v>207</v>
      </c>
      <c r="B34" s="53" t="s">
        <v>141</v>
      </c>
      <c r="C34" s="39">
        <f>1.2*2.4*0.15</f>
        <v>0.432</v>
      </c>
      <c r="D34" s="17" t="s">
        <v>140</v>
      </c>
      <c r="E34" s="12"/>
      <c r="F34" s="13"/>
    </row>
    <row r="35" spans="1:6" s="168" customFormat="1" x14ac:dyDescent="0.25">
      <c r="A35" s="14"/>
      <c r="B35" s="22"/>
      <c r="C35" s="16"/>
      <c r="D35" s="17"/>
      <c r="E35" s="12"/>
      <c r="F35" s="13"/>
    </row>
    <row r="36" spans="1:6" ht="13.8" thickBot="1" x14ac:dyDescent="0.3">
      <c r="A36" s="14" t="s">
        <v>91</v>
      </c>
      <c r="B36" s="22" t="s">
        <v>139</v>
      </c>
      <c r="C36" s="16">
        <v>150</v>
      </c>
      <c r="D36" s="17" t="s">
        <v>138</v>
      </c>
      <c r="E36" s="12"/>
      <c r="F36" s="13">
        <f t="shared" ref="F36" si="0">( E36*C36)</f>
        <v>0</v>
      </c>
    </row>
    <row r="37" spans="1:6" ht="25.5" customHeight="1" thickBot="1" x14ac:dyDescent="0.3">
      <c r="A37" s="183" t="s">
        <v>29</v>
      </c>
      <c r="B37" s="184"/>
      <c r="C37" s="184"/>
      <c r="D37" s="184"/>
      <c r="E37" s="185"/>
      <c r="F37" s="6">
        <f>SUM(F10:F36)</f>
        <v>0</v>
      </c>
    </row>
    <row r="38" spans="1:6" x14ac:dyDescent="0.25">
      <c r="A38" s="8">
        <v>2</v>
      </c>
      <c r="B38" s="25" t="s">
        <v>30</v>
      </c>
      <c r="C38" s="26"/>
      <c r="D38" s="17"/>
      <c r="E38" s="27"/>
      <c r="F38" s="13"/>
    </row>
    <row r="39" spans="1:6" x14ac:dyDescent="0.25">
      <c r="A39" s="8"/>
      <c r="B39" s="28" t="s">
        <v>31</v>
      </c>
      <c r="C39" s="16"/>
      <c r="D39" s="17"/>
      <c r="E39" s="27"/>
      <c r="F39" s="13"/>
    </row>
    <row r="40" spans="1:6" x14ac:dyDescent="0.25">
      <c r="A40" s="8"/>
      <c r="B40" s="29" t="s">
        <v>32</v>
      </c>
      <c r="C40" s="16"/>
      <c r="D40" s="17"/>
      <c r="E40" s="27"/>
      <c r="F40" s="13"/>
    </row>
    <row r="41" spans="1:6" x14ac:dyDescent="0.25">
      <c r="A41" s="8"/>
      <c r="B41" s="29" t="s">
        <v>33</v>
      </c>
      <c r="C41" s="16"/>
      <c r="D41" s="17"/>
      <c r="E41" s="27"/>
      <c r="F41" s="13"/>
    </row>
    <row r="42" spans="1:6" x14ac:dyDescent="0.25">
      <c r="A42" s="8"/>
      <c r="B42" s="29" t="s">
        <v>34</v>
      </c>
      <c r="C42" s="16"/>
      <c r="D42" s="17"/>
      <c r="E42" s="27"/>
      <c r="F42" s="13"/>
    </row>
    <row r="43" spans="1:6" x14ac:dyDescent="0.25">
      <c r="A43" s="8"/>
      <c r="B43" s="29" t="s">
        <v>35</v>
      </c>
      <c r="C43" s="16"/>
      <c r="D43" s="17"/>
      <c r="E43" s="27"/>
      <c r="F43" s="13"/>
    </row>
    <row r="44" spans="1:6" x14ac:dyDescent="0.25">
      <c r="A44" s="8"/>
      <c r="B44" s="29" t="s">
        <v>36</v>
      </c>
      <c r="C44" s="16"/>
      <c r="D44" s="17"/>
      <c r="E44" s="27"/>
      <c r="F44" s="13"/>
    </row>
    <row r="45" spans="1:6" x14ac:dyDescent="0.25">
      <c r="A45" s="8"/>
      <c r="B45" s="29" t="s">
        <v>37</v>
      </c>
      <c r="C45" s="16"/>
      <c r="D45" s="17"/>
      <c r="E45" s="27"/>
      <c r="F45" s="13"/>
    </row>
    <row r="46" spans="1:6" x14ac:dyDescent="0.25">
      <c r="A46" s="8"/>
      <c r="B46" s="29" t="s">
        <v>38</v>
      </c>
      <c r="C46" s="16"/>
      <c r="D46" s="17"/>
      <c r="E46" s="27"/>
      <c r="F46" s="13"/>
    </row>
    <row r="47" spans="1:6" x14ac:dyDescent="0.25">
      <c r="A47" s="8"/>
      <c r="B47" s="29" t="s">
        <v>39</v>
      </c>
      <c r="C47" s="16"/>
      <c r="D47" s="17"/>
      <c r="E47" s="27"/>
      <c r="F47" s="13"/>
    </row>
    <row r="48" spans="1:6" x14ac:dyDescent="0.25">
      <c r="A48" s="8"/>
      <c r="B48" s="30"/>
      <c r="C48" s="16"/>
      <c r="D48" s="17"/>
      <c r="E48" s="27"/>
      <c r="F48" s="13"/>
    </row>
    <row r="49" spans="1:6" s="33" customFormat="1" ht="15.6" x14ac:dyDescent="0.3">
      <c r="A49" s="14" t="s">
        <v>7</v>
      </c>
      <c r="B49" s="31" t="s">
        <v>143</v>
      </c>
      <c r="C49" s="16">
        <v>250</v>
      </c>
      <c r="D49" s="32" t="s">
        <v>40</v>
      </c>
      <c r="E49" s="27"/>
      <c r="F49" s="13"/>
    </row>
    <row r="50" spans="1:6" x14ac:dyDescent="0.25">
      <c r="A50" s="14" t="s">
        <v>10</v>
      </c>
      <c r="B50" s="34" t="s">
        <v>41</v>
      </c>
      <c r="C50" s="35">
        <v>350</v>
      </c>
      <c r="D50" s="36" t="s">
        <v>26</v>
      </c>
      <c r="E50" s="27"/>
      <c r="F50" s="13"/>
    </row>
    <row r="51" spans="1:6" s="33" customFormat="1" x14ac:dyDescent="0.25">
      <c r="A51" s="14" t="s">
        <v>13</v>
      </c>
      <c r="B51" s="37" t="s">
        <v>42</v>
      </c>
      <c r="C51" s="16">
        <v>130</v>
      </c>
      <c r="D51" s="17" t="s">
        <v>12</v>
      </c>
      <c r="E51" s="27"/>
      <c r="F51" s="13"/>
    </row>
    <row r="52" spans="1:6" ht="24.6" customHeight="1" x14ac:dyDescent="0.25">
      <c r="A52" s="14" t="s">
        <v>43</v>
      </c>
      <c r="B52" s="38" t="s">
        <v>44</v>
      </c>
      <c r="C52" s="39">
        <v>450</v>
      </c>
      <c r="D52" s="40" t="s">
        <v>40</v>
      </c>
      <c r="E52" s="13"/>
      <c r="F52" s="13"/>
    </row>
    <row r="53" spans="1:6" ht="13.8" thickBot="1" x14ac:dyDescent="0.3">
      <c r="A53" s="8"/>
      <c r="C53" s="41"/>
      <c r="D53" s="36"/>
      <c r="E53" s="27"/>
      <c r="F53" s="13">
        <f t="shared" ref="F53" si="1">C53*E53</f>
        <v>0</v>
      </c>
    </row>
    <row r="54" spans="1:6" ht="25.5" customHeight="1" thickBot="1" x14ac:dyDescent="0.3">
      <c r="A54" s="183" t="s">
        <v>29</v>
      </c>
      <c r="B54" s="184"/>
      <c r="C54" s="184"/>
      <c r="D54" s="184"/>
      <c r="E54" s="185"/>
      <c r="F54" s="6">
        <f>SUM(F49:F53)</f>
        <v>0</v>
      </c>
    </row>
    <row r="55" spans="1:6" x14ac:dyDescent="0.25">
      <c r="A55" s="8">
        <v>3</v>
      </c>
      <c r="B55" s="28" t="s">
        <v>45</v>
      </c>
      <c r="C55" s="26"/>
      <c r="D55" s="17"/>
      <c r="E55" s="27"/>
      <c r="F55" s="13"/>
    </row>
    <row r="56" spans="1:6" x14ac:dyDescent="0.25">
      <c r="A56" s="8"/>
      <c r="B56" s="29" t="s">
        <v>46</v>
      </c>
      <c r="C56" s="16"/>
      <c r="D56" s="17"/>
      <c r="E56" s="27"/>
      <c r="F56" s="13"/>
    </row>
    <row r="57" spans="1:6" ht="26.4" x14ac:dyDescent="0.25">
      <c r="A57" s="14" t="s">
        <v>7</v>
      </c>
      <c r="B57" s="42" t="s">
        <v>132</v>
      </c>
      <c r="C57" s="35">
        <v>4</v>
      </c>
      <c r="D57" s="17" t="s">
        <v>12</v>
      </c>
      <c r="E57" s="43"/>
      <c r="F57" s="44"/>
    </row>
    <row r="58" spans="1:6" x14ac:dyDescent="0.25">
      <c r="A58" s="14"/>
      <c r="B58" s="45"/>
      <c r="C58" s="35"/>
      <c r="D58" s="17"/>
      <c r="E58" s="43"/>
      <c r="F58" s="44"/>
    </row>
    <row r="59" spans="1:6" ht="26.4" x14ac:dyDescent="0.25">
      <c r="A59" s="14" t="s">
        <v>10</v>
      </c>
      <c r="B59" s="42" t="s">
        <v>48</v>
      </c>
      <c r="C59" s="35">
        <v>8</v>
      </c>
      <c r="D59" s="17" t="s">
        <v>12</v>
      </c>
      <c r="E59" s="43"/>
      <c r="F59" s="44"/>
    </row>
    <row r="60" spans="1:6" x14ac:dyDescent="0.25">
      <c r="A60" s="14"/>
      <c r="B60" s="45"/>
      <c r="C60" s="35"/>
      <c r="D60" s="17"/>
      <c r="E60" s="43"/>
      <c r="F60" s="44"/>
    </row>
    <row r="61" spans="1:6" x14ac:dyDescent="0.25">
      <c r="A61" s="8"/>
      <c r="B61" s="46" t="s">
        <v>49</v>
      </c>
      <c r="C61" s="16"/>
      <c r="D61" s="17"/>
      <c r="E61" s="47"/>
      <c r="F61" s="44"/>
    </row>
    <row r="62" spans="1:6" x14ac:dyDescent="0.25">
      <c r="A62" s="8"/>
      <c r="B62" s="29" t="s">
        <v>50</v>
      </c>
      <c r="C62" s="16"/>
      <c r="D62" s="17"/>
      <c r="E62" s="27"/>
      <c r="F62" s="44"/>
    </row>
    <row r="63" spans="1:6" x14ac:dyDescent="0.25">
      <c r="A63" s="8"/>
      <c r="B63" s="29" t="s">
        <v>51</v>
      </c>
      <c r="C63" s="16"/>
      <c r="D63" s="17"/>
      <c r="E63" s="27"/>
      <c r="F63" s="44"/>
    </row>
    <row r="64" spans="1:6" x14ac:dyDescent="0.25">
      <c r="A64" s="8"/>
      <c r="B64" s="29" t="s">
        <v>52</v>
      </c>
      <c r="C64" s="16"/>
      <c r="D64" s="17"/>
      <c r="E64" s="27"/>
      <c r="F64" s="44"/>
    </row>
    <row r="65" spans="1:6" x14ac:dyDescent="0.25">
      <c r="A65" s="8"/>
      <c r="B65" s="29" t="s">
        <v>53</v>
      </c>
      <c r="C65" s="16"/>
      <c r="D65" s="17"/>
      <c r="E65" s="27"/>
      <c r="F65" s="44"/>
    </row>
    <row r="66" spans="1:6" x14ac:dyDescent="0.25">
      <c r="A66" s="8"/>
      <c r="B66" s="29" t="s">
        <v>54</v>
      </c>
      <c r="C66" s="16"/>
      <c r="D66" s="17"/>
      <c r="E66" s="27"/>
      <c r="F66" s="44"/>
    </row>
    <row r="67" spans="1:6" x14ac:dyDescent="0.25">
      <c r="A67" s="8"/>
      <c r="B67" s="29" t="s">
        <v>55</v>
      </c>
      <c r="C67" s="16"/>
      <c r="D67" s="17"/>
      <c r="E67" s="27"/>
      <c r="F67" s="44"/>
    </row>
    <row r="68" spans="1:6" ht="26.4" x14ac:dyDescent="0.25">
      <c r="A68" s="14" t="s">
        <v>13</v>
      </c>
      <c r="B68" s="48" t="s">
        <v>56</v>
      </c>
      <c r="C68" s="16">
        <v>15</v>
      </c>
      <c r="D68" s="17" t="s">
        <v>12</v>
      </c>
      <c r="E68" s="27"/>
      <c r="F68" s="44"/>
    </row>
    <row r="69" spans="1:6" x14ac:dyDescent="0.25">
      <c r="A69" s="14"/>
      <c r="B69" s="48"/>
      <c r="C69" s="16"/>
      <c r="D69" s="17"/>
      <c r="E69" s="27"/>
      <c r="F69" s="44"/>
    </row>
    <row r="70" spans="1:6" ht="26.4" x14ac:dyDescent="0.25">
      <c r="A70" s="14" t="s">
        <v>43</v>
      </c>
      <c r="B70" s="48" t="s">
        <v>57</v>
      </c>
      <c r="C70" s="16">
        <v>9</v>
      </c>
      <c r="D70" s="17" t="s">
        <v>12</v>
      </c>
      <c r="E70" s="27"/>
      <c r="F70" s="44"/>
    </row>
    <row r="71" spans="1:6" x14ac:dyDescent="0.25">
      <c r="A71" s="14"/>
      <c r="B71" s="48"/>
      <c r="C71" s="16"/>
      <c r="D71" s="17"/>
      <c r="E71" s="27"/>
      <c r="F71" s="44"/>
    </row>
    <row r="72" spans="1:6" ht="26.4" x14ac:dyDescent="0.25">
      <c r="A72" s="14" t="s">
        <v>16</v>
      </c>
      <c r="B72" s="22" t="s">
        <v>58</v>
      </c>
      <c r="C72" s="16">
        <f>C68</f>
        <v>15</v>
      </c>
      <c r="D72" s="17" t="s">
        <v>12</v>
      </c>
      <c r="E72" s="27"/>
      <c r="F72" s="44"/>
    </row>
    <row r="73" spans="1:6" x14ac:dyDescent="0.25">
      <c r="A73" s="14"/>
      <c r="B73" s="49"/>
      <c r="C73" s="16"/>
      <c r="D73" s="17"/>
      <c r="E73" s="27"/>
      <c r="F73" s="44"/>
    </row>
    <row r="74" spans="1:6" ht="26.4" x14ac:dyDescent="0.25">
      <c r="A74" s="14" t="s">
        <v>18</v>
      </c>
      <c r="B74" s="22" t="s">
        <v>59</v>
      </c>
      <c r="C74" s="16">
        <f>C70</f>
        <v>9</v>
      </c>
      <c r="D74" s="17" t="s">
        <v>12</v>
      </c>
      <c r="E74" s="27"/>
      <c r="F74" s="44"/>
    </row>
    <row r="75" spans="1:6" ht="14.25" customHeight="1" thickBot="1" x14ac:dyDescent="0.3">
      <c r="A75" s="8"/>
      <c r="B75" s="48"/>
      <c r="C75" s="16"/>
      <c r="D75" s="17"/>
      <c r="E75" s="27"/>
      <c r="F75" s="44">
        <f t="shared" ref="F75" si="2">E75*C75</f>
        <v>0</v>
      </c>
    </row>
    <row r="76" spans="1:6" ht="21.6" customHeight="1" thickBot="1" x14ac:dyDescent="0.3">
      <c r="A76" s="183" t="s">
        <v>29</v>
      </c>
      <c r="B76" s="184"/>
      <c r="C76" s="184"/>
      <c r="D76" s="184"/>
      <c r="E76" s="185"/>
      <c r="F76" s="6">
        <f>SUM(F57:F75)</f>
        <v>0</v>
      </c>
    </row>
    <row r="77" spans="1:6" x14ac:dyDescent="0.25">
      <c r="A77" s="8">
        <v>4</v>
      </c>
      <c r="B77" s="28" t="s">
        <v>60</v>
      </c>
      <c r="C77" s="26"/>
      <c r="D77" s="17"/>
      <c r="E77" s="27"/>
      <c r="F77" s="13"/>
    </row>
    <row r="78" spans="1:6" x14ac:dyDescent="0.25">
      <c r="A78" s="8"/>
      <c r="B78" s="29" t="s">
        <v>61</v>
      </c>
      <c r="C78" s="16"/>
      <c r="D78" s="17"/>
      <c r="E78" s="27"/>
      <c r="F78" s="13"/>
    </row>
    <row r="79" spans="1:6" ht="39.9" customHeight="1" x14ac:dyDescent="0.25">
      <c r="A79" s="14" t="s">
        <v>7</v>
      </c>
      <c r="B79" s="50" t="s">
        <v>148</v>
      </c>
      <c r="C79" s="35">
        <f>826.4</f>
        <v>826.4</v>
      </c>
      <c r="D79" s="32" t="s">
        <v>40</v>
      </c>
      <c r="E79" s="51"/>
      <c r="F79" s="44"/>
    </row>
    <row r="80" spans="1:6" x14ac:dyDescent="0.25">
      <c r="A80" s="14"/>
      <c r="B80" s="30"/>
      <c r="C80" s="16"/>
      <c r="D80" s="17"/>
      <c r="E80" s="27"/>
      <c r="F80" s="44"/>
    </row>
    <row r="81" spans="1:8" ht="52.8" x14ac:dyDescent="0.25">
      <c r="A81" s="52" t="s">
        <v>10</v>
      </c>
      <c r="B81" s="53" t="s">
        <v>62</v>
      </c>
      <c r="C81" s="16">
        <f>452.4*1</f>
        <v>452.4</v>
      </c>
      <c r="D81" s="32" t="s">
        <v>40</v>
      </c>
      <c r="E81" s="27"/>
      <c r="F81" s="44"/>
      <c r="G81" s="54"/>
      <c r="H81" s="54"/>
    </row>
    <row r="82" spans="1:8" x14ac:dyDescent="0.25">
      <c r="A82" s="52"/>
      <c r="B82" s="53"/>
      <c r="C82" s="16"/>
      <c r="D82" s="32"/>
      <c r="E82" s="27"/>
      <c r="F82" s="44"/>
      <c r="G82" s="54"/>
      <c r="H82" s="54"/>
    </row>
    <row r="83" spans="1:8" ht="39.6" x14ac:dyDescent="0.25">
      <c r="A83" s="52" t="s">
        <v>13</v>
      </c>
      <c r="B83" s="53" t="s">
        <v>63</v>
      </c>
      <c r="C83" s="16">
        <f>452*2.1</f>
        <v>949.2</v>
      </c>
      <c r="D83" s="32" t="s">
        <v>40</v>
      </c>
      <c r="E83" s="27"/>
      <c r="F83" s="44"/>
      <c r="G83" s="54"/>
      <c r="H83" s="54"/>
    </row>
    <row r="84" spans="1:8" x14ac:dyDescent="0.25">
      <c r="A84" s="52"/>
      <c r="B84" s="53"/>
      <c r="C84" s="16"/>
      <c r="D84" s="32"/>
      <c r="E84" s="27"/>
      <c r="F84" s="44"/>
      <c r="G84" s="54"/>
      <c r="H84" s="54"/>
    </row>
    <row r="85" spans="1:8" ht="39.6" x14ac:dyDescent="0.25">
      <c r="A85" s="52" t="s">
        <v>43</v>
      </c>
      <c r="B85" s="53" t="s">
        <v>64</v>
      </c>
      <c r="C85" s="16">
        <f>374.4*1.4</f>
        <v>524.16</v>
      </c>
      <c r="D85" s="32" t="s">
        <v>40</v>
      </c>
      <c r="E85" s="27"/>
      <c r="F85" s="44"/>
      <c r="G85" s="54"/>
      <c r="H85" s="54"/>
    </row>
    <row r="86" spans="1:8" x14ac:dyDescent="0.25">
      <c r="A86" s="52"/>
      <c r="B86" s="53"/>
      <c r="C86" s="16"/>
      <c r="D86" s="32"/>
      <c r="E86" s="27"/>
      <c r="F86" s="44"/>
      <c r="G86" s="54"/>
      <c r="H86" s="54"/>
    </row>
    <row r="87" spans="1:8" ht="52.8" x14ac:dyDescent="0.25">
      <c r="A87" s="52" t="s">
        <v>16</v>
      </c>
      <c r="B87" s="53" t="s">
        <v>65</v>
      </c>
      <c r="C87" s="16">
        <f>374.4*1.8</f>
        <v>673.92</v>
      </c>
      <c r="D87" s="32" t="s">
        <v>40</v>
      </c>
      <c r="E87" s="27"/>
      <c r="F87" s="44"/>
      <c r="G87" s="54"/>
      <c r="H87" s="54"/>
    </row>
    <row r="88" spans="1:8" x14ac:dyDescent="0.25">
      <c r="A88" s="52"/>
      <c r="B88" s="53"/>
      <c r="C88" s="16"/>
      <c r="D88" s="32"/>
      <c r="E88" s="27"/>
      <c r="F88" s="44"/>
      <c r="G88" s="54"/>
      <c r="H88" s="54"/>
    </row>
    <row r="89" spans="1:8" ht="52.8" x14ac:dyDescent="0.25">
      <c r="A89" s="55" t="s">
        <v>18</v>
      </c>
      <c r="B89" s="56" t="s">
        <v>66</v>
      </c>
      <c r="C89" s="57">
        <v>1500</v>
      </c>
      <c r="D89" s="58" t="s">
        <v>40</v>
      </c>
      <c r="E89" s="59"/>
      <c r="F89" s="60"/>
      <c r="G89" s="54"/>
      <c r="H89" s="54"/>
    </row>
    <row r="90" spans="1:8" x14ac:dyDescent="0.25">
      <c r="A90" s="52"/>
      <c r="B90" s="53"/>
      <c r="C90" s="16"/>
      <c r="D90" s="32"/>
      <c r="E90" s="27"/>
      <c r="F90" s="44"/>
      <c r="G90" s="54"/>
      <c r="H90" s="54"/>
    </row>
    <row r="91" spans="1:8" ht="26.4" x14ac:dyDescent="0.25">
      <c r="A91" s="52" t="s">
        <v>67</v>
      </c>
      <c r="B91" s="53" t="s">
        <v>68</v>
      </c>
      <c r="C91" s="16">
        <f>66*0.3</f>
        <v>19.8</v>
      </c>
      <c r="D91" s="32" t="s">
        <v>40</v>
      </c>
      <c r="E91" s="27"/>
      <c r="F91" s="44"/>
      <c r="G91" s="54"/>
      <c r="H91" s="61"/>
    </row>
    <row r="92" spans="1:8" x14ac:dyDescent="0.25">
      <c r="A92" s="52"/>
      <c r="B92" s="53"/>
      <c r="C92" s="16"/>
      <c r="D92" s="32"/>
      <c r="E92" s="27"/>
      <c r="F92" s="44"/>
      <c r="G92" s="54"/>
      <c r="H92" s="61"/>
    </row>
    <row r="93" spans="1:8" ht="26.4" x14ac:dyDescent="0.25">
      <c r="A93" s="52" t="s">
        <v>20</v>
      </c>
      <c r="B93" s="53" t="s">
        <v>69</v>
      </c>
      <c r="C93" s="16">
        <v>1</v>
      </c>
      <c r="D93" s="32" t="s">
        <v>70</v>
      </c>
      <c r="E93" s="27"/>
      <c r="F93" s="44"/>
      <c r="G93" s="54"/>
      <c r="H93" s="61"/>
    </row>
    <row r="94" spans="1:8" ht="13.8" thickBot="1" x14ac:dyDescent="0.3">
      <c r="A94" s="52"/>
      <c r="B94" s="62"/>
      <c r="C94" s="16"/>
      <c r="D94" s="32"/>
      <c r="E94" s="27"/>
      <c r="F94" s="44">
        <f t="shared" ref="F94" si="3">E94*C94</f>
        <v>0</v>
      </c>
      <c r="G94" s="54"/>
      <c r="H94" s="54"/>
    </row>
    <row r="95" spans="1:8" ht="24.6" customHeight="1" thickBot="1" x14ac:dyDescent="0.3">
      <c r="A95" s="183" t="s">
        <v>29</v>
      </c>
      <c r="B95" s="184"/>
      <c r="C95" s="184"/>
      <c r="D95" s="184"/>
      <c r="E95" s="185"/>
      <c r="F95" s="6">
        <f>SUM(F77:F94)</f>
        <v>0</v>
      </c>
      <c r="G95" s="54"/>
      <c r="H95" s="54"/>
    </row>
    <row r="96" spans="1:8" x14ac:dyDescent="0.25">
      <c r="A96" s="63">
        <v>5</v>
      </c>
      <c r="B96" s="64" t="s">
        <v>71</v>
      </c>
      <c r="C96" s="65"/>
      <c r="D96" s="17"/>
      <c r="E96" s="27"/>
      <c r="F96" s="13"/>
      <c r="G96" s="54"/>
      <c r="H96" s="54"/>
    </row>
    <row r="97" spans="1:6" x14ac:dyDescent="0.25">
      <c r="A97" s="63"/>
      <c r="B97" s="66"/>
      <c r="C97" s="65"/>
      <c r="D97" s="17"/>
      <c r="E97" s="27"/>
      <c r="F97" s="13"/>
    </row>
    <row r="98" spans="1:6" ht="26.4" x14ac:dyDescent="0.25">
      <c r="A98" s="52" t="s">
        <v>7</v>
      </c>
      <c r="B98" s="67" t="s">
        <v>72</v>
      </c>
      <c r="C98" s="65">
        <v>1</v>
      </c>
      <c r="D98" s="17" t="s">
        <v>73</v>
      </c>
      <c r="E98" s="27"/>
      <c r="F98" s="13"/>
    </row>
    <row r="99" spans="1:6" x14ac:dyDescent="0.25">
      <c r="A99" s="52"/>
      <c r="B99" s="66"/>
      <c r="C99" s="65"/>
      <c r="D99" s="17"/>
      <c r="E99" s="27"/>
      <c r="F99" s="13"/>
    </row>
    <row r="100" spans="1:6" x14ac:dyDescent="0.25">
      <c r="A100" s="52"/>
      <c r="B100" s="64" t="s">
        <v>74</v>
      </c>
      <c r="C100" s="65"/>
      <c r="D100" s="17"/>
      <c r="E100" s="27"/>
      <c r="F100" s="13"/>
    </row>
    <row r="101" spans="1:6" x14ac:dyDescent="0.25">
      <c r="A101" s="52"/>
      <c r="B101" s="66"/>
      <c r="C101" s="65"/>
      <c r="D101" s="17"/>
      <c r="E101" s="27"/>
      <c r="F101" s="13"/>
    </row>
    <row r="102" spans="1:6" x14ac:dyDescent="0.25">
      <c r="A102" s="52" t="s">
        <v>10</v>
      </c>
      <c r="B102" s="66" t="s">
        <v>75</v>
      </c>
      <c r="C102" s="65">
        <v>60</v>
      </c>
      <c r="D102" s="17" t="s">
        <v>12</v>
      </c>
      <c r="E102" s="27"/>
      <c r="F102" s="13"/>
    </row>
    <row r="103" spans="1:6" x14ac:dyDescent="0.25">
      <c r="A103" s="52"/>
      <c r="B103" s="66"/>
      <c r="C103" s="65"/>
      <c r="D103" s="17"/>
      <c r="E103" s="27"/>
      <c r="F103" s="13"/>
    </row>
    <row r="104" spans="1:6" x14ac:dyDescent="0.25">
      <c r="A104" s="52" t="s">
        <v>13</v>
      </c>
      <c r="B104" s="66" t="s">
        <v>76</v>
      </c>
      <c r="C104" s="65">
        <v>25</v>
      </c>
      <c r="D104" s="17" t="s">
        <v>12</v>
      </c>
      <c r="E104" s="27"/>
      <c r="F104" s="13"/>
    </row>
    <row r="105" spans="1:6" x14ac:dyDescent="0.25">
      <c r="A105" s="52"/>
      <c r="B105" s="66"/>
      <c r="C105" s="65"/>
      <c r="D105" s="17"/>
      <c r="E105" s="27"/>
      <c r="F105" s="13"/>
    </row>
    <row r="106" spans="1:6" x14ac:dyDescent="0.25">
      <c r="A106" s="52" t="s">
        <v>43</v>
      </c>
      <c r="B106" s="66" t="s">
        <v>77</v>
      </c>
      <c r="C106" s="65">
        <v>15</v>
      </c>
      <c r="D106" s="17" t="s">
        <v>12</v>
      </c>
      <c r="E106" s="27"/>
      <c r="F106" s="13"/>
    </row>
    <row r="107" spans="1:6" x14ac:dyDescent="0.25">
      <c r="A107" s="52"/>
      <c r="B107" s="66"/>
      <c r="C107" s="65"/>
      <c r="D107" s="17"/>
      <c r="E107" s="27"/>
      <c r="F107" s="13"/>
    </row>
    <row r="108" spans="1:6" x14ac:dyDescent="0.25">
      <c r="A108" s="52" t="s">
        <v>16</v>
      </c>
      <c r="B108" s="66" t="s">
        <v>78</v>
      </c>
      <c r="C108" s="65">
        <v>20</v>
      </c>
      <c r="D108" s="17" t="s">
        <v>12</v>
      </c>
      <c r="E108" s="27"/>
      <c r="F108" s="13"/>
    </row>
    <row r="109" spans="1:6" x14ac:dyDescent="0.25">
      <c r="A109" s="52"/>
      <c r="B109" s="66"/>
      <c r="C109" s="65"/>
      <c r="D109" s="17"/>
      <c r="E109" s="27"/>
      <c r="F109" s="13"/>
    </row>
    <row r="110" spans="1:6" ht="17.399999999999999" customHeight="1" x14ac:dyDescent="0.25">
      <c r="A110" s="52" t="s">
        <v>18</v>
      </c>
      <c r="B110" s="66" t="s">
        <v>79</v>
      </c>
      <c r="C110" s="65">
        <v>15</v>
      </c>
      <c r="D110" s="17" t="s">
        <v>12</v>
      </c>
      <c r="E110" s="27"/>
      <c r="F110" s="13"/>
    </row>
    <row r="111" spans="1:6" ht="13.8" thickBot="1" x14ac:dyDescent="0.3">
      <c r="A111" s="63"/>
      <c r="B111" s="66"/>
      <c r="C111" s="65"/>
      <c r="D111" s="17"/>
      <c r="E111" s="27"/>
      <c r="F111" s="13">
        <f t="shared" ref="F111" si="4">E111*C111</f>
        <v>0</v>
      </c>
    </row>
    <row r="112" spans="1:6" ht="20.100000000000001" customHeight="1" thickBot="1" x14ac:dyDescent="0.3">
      <c r="A112" s="183" t="s">
        <v>29</v>
      </c>
      <c r="B112" s="184"/>
      <c r="C112" s="184"/>
      <c r="D112" s="184"/>
      <c r="E112" s="185"/>
      <c r="F112" s="6">
        <f>SUM(F98:F111)</f>
        <v>0</v>
      </c>
    </row>
    <row r="113" spans="1:6" ht="29.4" customHeight="1" x14ac:dyDescent="0.25">
      <c r="A113" s="8">
        <v>6</v>
      </c>
      <c r="B113" s="68" t="s">
        <v>80</v>
      </c>
      <c r="C113" s="69"/>
      <c r="D113" s="17"/>
      <c r="E113" s="27"/>
      <c r="F113" s="13"/>
    </row>
    <row r="114" spans="1:6" ht="14.1" customHeight="1" x14ac:dyDescent="0.25">
      <c r="A114" s="8"/>
      <c r="B114" s="28"/>
      <c r="C114" s="70"/>
      <c r="D114" s="17"/>
      <c r="E114" s="27"/>
      <c r="F114" s="13"/>
    </row>
    <row r="115" spans="1:6" ht="38.1" customHeight="1" x14ac:dyDescent="0.25">
      <c r="A115" s="14" t="s">
        <v>7</v>
      </c>
      <c r="B115" s="71" t="s">
        <v>25</v>
      </c>
      <c r="C115" s="39">
        <v>6</v>
      </c>
      <c r="D115" s="32" t="s">
        <v>26</v>
      </c>
      <c r="E115" s="27"/>
      <c r="F115" s="13"/>
    </row>
    <row r="116" spans="1:6" ht="14.1" customHeight="1" x14ac:dyDescent="0.25">
      <c r="A116" s="8"/>
      <c r="B116" s="28"/>
      <c r="C116" s="70"/>
      <c r="D116" s="17"/>
      <c r="E116" s="27"/>
      <c r="F116" s="13"/>
    </row>
    <row r="117" spans="1:6" ht="24.6" customHeight="1" x14ac:dyDescent="0.25">
      <c r="A117" s="14" t="s">
        <v>10</v>
      </c>
      <c r="B117" s="48" t="s">
        <v>133</v>
      </c>
      <c r="C117" s="39">
        <v>1</v>
      </c>
      <c r="D117" s="17" t="s">
        <v>73</v>
      </c>
      <c r="E117" s="27"/>
      <c r="F117" s="13"/>
    </row>
    <row r="118" spans="1:6" ht="14.1" customHeight="1" x14ac:dyDescent="0.25">
      <c r="A118" s="8"/>
      <c r="B118" s="28"/>
      <c r="C118" s="70"/>
      <c r="D118" s="17"/>
      <c r="E118" s="27"/>
      <c r="F118" s="13"/>
    </row>
    <row r="119" spans="1:6" ht="14.1" customHeight="1" x14ac:dyDescent="0.25">
      <c r="A119" s="14"/>
      <c r="B119" s="72" t="s">
        <v>81</v>
      </c>
      <c r="C119" s="70"/>
      <c r="D119" s="17"/>
      <c r="E119" s="27"/>
      <c r="F119" s="13"/>
    </row>
    <row r="120" spans="1:6" ht="14.1" customHeight="1" x14ac:dyDescent="0.25">
      <c r="A120" s="14" t="s">
        <v>13</v>
      </c>
      <c r="B120" s="73" t="s">
        <v>82</v>
      </c>
      <c r="C120" s="39">
        <v>0.6</v>
      </c>
      <c r="D120" s="17" t="s">
        <v>83</v>
      </c>
      <c r="E120" s="27"/>
      <c r="F120" s="13"/>
    </row>
    <row r="121" spans="1:6" ht="14.1" customHeight="1" x14ac:dyDescent="0.25">
      <c r="A121" s="14"/>
      <c r="B121" s="28"/>
      <c r="C121" s="70"/>
      <c r="D121" s="17"/>
      <c r="E121" s="27"/>
      <c r="F121" s="13"/>
    </row>
    <row r="122" spans="1:6" ht="14.1" customHeight="1" x14ac:dyDescent="0.25">
      <c r="A122" s="14" t="s">
        <v>43</v>
      </c>
      <c r="B122" s="73" t="s">
        <v>84</v>
      </c>
      <c r="C122" s="39">
        <v>0.28000000000000003</v>
      </c>
      <c r="D122" s="17" t="s">
        <v>83</v>
      </c>
      <c r="E122" s="27"/>
      <c r="F122" s="13"/>
    </row>
    <row r="123" spans="1:6" ht="14.1" customHeight="1" x14ac:dyDescent="0.25">
      <c r="A123" s="8"/>
      <c r="B123" s="28"/>
      <c r="C123" s="70"/>
      <c r="D123" s="17"/>
      <c r="E123" s="27"/>
      <c r="F123" s="13"/>
    </row>
    <row r="124" spans="1:6" ht="27" customHeight="1" x14ac:dyDescent="0.25">
      <c r="A124" s="14" t="s">
        <v>16</v>
      </c>
      <c r="B124" s="53" t="s">
        <v>85</v>
      </c>
      <c r="C124" s="39">
        <f>1.2*2.4*0.15</f>
        <v>0.432</v>
      </c>
      <c r="D124" s="17" t="s">
        <v>83</v>
      </c>
      <c r="E124" s="27"/>
      <c r="F124" s="13"/>
    </row>
    <row r="125" spans="1:6" ht="12.9" customHeight="1" x14ac:dyDescent="0.25">
      <c r="A125" s="14"/>
      <c r="B125" s="53"/>
      <c r="C125" s="39"/>
      <c r="D125" s="17"/>
      <c r="E125" s="27"/>
      <c r="F125" s="13"/>
    </row>
    <row r="126" spans="1:6" ht="26.4" x14ac:dyDescent="0.25">
      <c r="A126" s="14" t="s">
        <v>20</v>
      </c>
      <c r="B126" s="74" t="s">
        <v>86</v>
      </c>
      <c r="C126" s="39">
        <v>7</v>
      </c>
      <c r="D126" s="17" t="s">
        <v>12</v>
      </c>
      <c r="E126" s="27"/>
      <c r="F126" s="13"/>
    </row>
    <row r="127" spans="1:6" x14ac:dyDescent="0.25">
      <c r="A127" s="14"/>
      <c r="B127" s="75"/>
      <c r="C127" s="39"/>
      <c r="D127" s="17"/>
      <c r="E127" s="27"/>
      <c r="F127" s="13"/>
    </row>
    <row r="128" spans="1:6" ht="26.4" x14ac:dyDescent="0.25">
      <c r="A128" s="14" t="s">
        <v>22</v>
      </c>
      <c r="B128" s="75" t="s">
        <v>87</v>
      </c>
      <c r="C128" s="39">
        <v>14</v>
      </c>
      <c r="D128" s="17" t="s">
        <v>12</v>
      </c>
      <c r="E128" s="27"/>
      <c r="F128" s="13"/>
    </row>
    <row r="129" spans="1:6" x14ac:dyDescent="0.25">
      <c r="A129" s="14"/>
      <c r="B129" s="75"/>
      <c r="C129" s="39"/>
      <c r="D129" s="17"/>
      <c r="E129" s="27"/>
      <c r="F129" s="13"/>
    </row>
    <row r="130" spans="1:6" ht="26.4" x14ac:dyDescent="0.25">
      <c r="A130" s="14" t="s">
        <v>24</v>
      </c>
      <c r="B130" s="75" t="s">
        <v>88</v>
      </c>
      <c r="C130" s="39">
        <v>12</v>
      </c>
      <c r="D130" s="17" t="s">
        <v>12</v>
      </c>
      <c r="E130" s="27"/>
      <c r="F130" s="13"/>
    </row>
    <row r="131" spans="1:6" x14ac:dyDescent="0.25">
      <c r="A131" s="14"/>
      <c r="B131" s="75"/>
      <c r="C131" s="39"/>
      <c r="D131" s="17"/>
      <c r="E131" s="27"/>
      <c r="F131" s="13"/>
    </row>
    <row r="132" spans="1:6" ht="46.5" customHeight="1" x14ac:dyDescent="0.25">
      <c r="A132" s="14" t="s">
        <v>89</v>
      </c>
      <c r="B132" s="53" t="s">
        <v>90</v>
      </c>
      <c r="C132" s="39">
        <v>250</v>
      </c>
      <c r="D132" s="32" t="s">
        <v>40</v>
      </c>
      <c r="E132" s="27"/>
      <c r="F132" s="13"/>
    </row>
    <row r="133" spans="1:6" ht="14.1" customHeight="1" x14ac:dyDescent="0.25">
      <c r="A133" s="14"/>
      <c r="B133" s="28"/>
      <c r="C133" s="39"/>
      <c r="D133" s="17"/>
      <c r="E133" s="27"/>
      <c r="F133" s="13"/>
    </row>
    <row r="134" spans="1:6" ht="39.6" x14ac:dyDescent="0.25">
      <c r="A134" s="14" t="s">
        <v>91</v>
      </c>
      <c r="B134" s="53" t="s">
        <v>92</v>
      </c>
      <c r="C134" s="39">
        <v>230</v>
      </c>
      <c r="D134" s="32" t="s">
        <v>40</v>
      </c>
      <c r="E134" s="27"/>
      <c r="F134" s="13"/>
    </row>
    <row r="135" spans="1:6" ht="14.1" customHeight="1" x14ac:dyDescent="0.25">
      <c r="A135" s="8"/>
      <c r="B135" s="28"/>
      <c r="C135" s="70"/>
      <c r="D135" s="17"/>
      <c r="E135" s="27"/>
      <c r="F135" s="13"/>
    </row>
    <row r="136" spans="1:6" ht="14.1" customHeight="1" x14ac:dyDescent="0.25">
      <c r="A136" s="8"/>
      <c r="B136" s="28" t="s">
        <v>93</v>
      </c>
      <c r="C136" s="70"/>
      <c r="D136" s="17"/>
      <c r="E136" s="27"/>
      <c r="F136" s="13"/>
    </row>
    <row r="137" spans="1:6" ht="14.1" customHeight="1" x14ac:dyDescent="0.25">
      <c r="A137" s="14"/>
      <c r="B137" s="28"/>
      <c r="C137" s="70"/>
      <c r="D137" s="17"/>
      <c r="E137" s="27"/>
      <c r="F137" s="13"/>
    </row>
    <row r="138" spans="1:6" ht="38.25" customHeight="1" x14ac:dyDescent="0.25">
      <c r="A138" s="52" t="s">
        <v>94</v>
      </c>
      <c r="B138" s="48" t="s">
        <v>95</v>
      </c>
      <c r="C138" s="39">
        <v>1</v>
      </c>
      <c r="D138" s="17" t="s">
        <v>73</v>
      </c>
      <c r="E138" s="27"/>
      <c r="F138" s="13"/>
    </row>
    <row r="139" spans="1:6" ht="14.1" customHeight="1" x14ac:dyDescent="0.25">
      <c r="A139" s="14"/>
      <c r="B139" s="28"/>
      <c r="C139" s="39"/>
      <c r="D139" s="17"/>
      <c r="E139" s="27"/>
      <c r="F139" s="13"/>
    </row>
    <row r="140" spans="1:6" ht="52.8" x14ac:dyDescent="0.25">
      <c r="A140" s="14" t="s">
        <v>96</v>
      </c>
      <c r="B140" s="48" t="s">
        <v>97</v>
      </c>
      <c r="C140" s="39">
        <v>1</v>
      </c>
      <c r="D140" s="17" t="s">
        <v>73</v>
      </c>
      <c r="E140" s="27"/>
      <c r="F140" s="13"/>
    </row>
    <row r="141" spans="1:6" ht="14.1" customHeight="1" x14ac:dyDescent="0.25">
      <c r="A141" s="14"/>
      <c r="B141" s="28"/>
      <c r="C141" s="39"/>
      <c r="D141" s="17"/>
      <c r="E141" s="27"/>
      <c r="F141" s="13"/>
    </row>
    <row r="142" spans="1:6" ht="27.75" customHeight="1" x14ac:dyDescent="0.25">
      <c r="A142" s="14" t="s">
        <v>98</v>
      </c>
      <c r="B142" s="76" t="s">
        <v>99</v>
      </c>
      <c r="C142" s="39">
        <v>1</v>
      </c>
      <c r="D142" s="17" t="s">
        <v>73</v>
      </c>
      <c r="E142" s="27"/>
      <c r="F142" s="13"/>
    </row>
    <row r="143" spans="1:6" ht="14.1" customHeight="1" thickBot="1" x14ac:dyDescent="0.3">
      <c r="A143" s="8"/>
      <c r="B143" s="28"/>
      <c r="C143" s="77"/>
      <c r="D143" s="17"/>
      <c r="E143" s="27"/>
      <c r="F143" s="13">
        <f t="shared" ref="F143" si="5">E143*C143</f>
        <v>0</v>
      </c>
    </row>
    <row r="144" spans="1:6" ht="20.100000000000001" customHeight="1" thickBot="1" x14ac:dyDescent="0.3">
      <c r="A144" s="183" t="s">
        <v>29</v>
      </c>
      <c r="B144" s="184"/>
      <c r="C144" s="184"/>
      <c r="D144" s="184"/>
      <c r="E144" s="185"/>
      <c r="F144" s="6">
        <f>SUM(F115:F143)</f>
        <v>0</v>
      </c>
    </row>
    <row r="145" spans="1:8" x14ac:dyDescent="0.25">
      <c r="A145" s="8"/>
      <c r="B145" s="186" t="s">
        <v>100</v>
      </c>
      <c r="C145" s="187"/>
      <c r="D145" s="187"/>
      <c r="E145" s="188"/>
      <c r="F145" s="13"/>
    </row>
    <row r="146" spans="1:8" x14ac:dyDescent="0.25">
      <c r="A146" s="8"/>
      <c r="B146" s="169" t="s">
        <v>101</v>
      </c>
      <c r="C146" s="170"/>
      <c r="D146" s="170"/>
      <c r="E146" s="171"/>
      <c r="F146" s="13">
        <f>F37</f>
        <v>0</v>
      </c>
    </row>
    <row r="147" spans="1:8" x14ac:dyDescent="0.25">
      <c r="A147" s="8"/>
      <c r="B147" s="169" t="s">
        <v>102</v>
      </c>
      <c r="C147" s="170"/>
      <c r="D147" s="170"/>
      <c r="E147" s="171"/>
      <c r="F147" s="13">
        <f>F54</f>
        <v>0</v>
      </c>
    </row>
    <row r="148" spans="1:8" x14ac:dyDescent="0.25">
      <c r="A148" s="8"/>
      <c r="B148" s="169" t="s">
        <v>103</v>
      </c>
      <c r="C148" s="170"/>
      <c r="D148" s="170"/>
      <c r="E148" s="171"/>
      <c r="F148" s="13">
        <f>F76</f>
        <v>0</v>
      </c>
    </row>
    <row r="149" spans="1:8" x14ac:dyDescent="0.25">
      <c r="A149" s="8"/>
      <c r="B149" s="169" t="s">
        <v>104</v>
      </c>
      <c r="C149" s="170"/>
      <c r="D149" s="170"/>
      <c r="E149" s="171"/>
      <c r="F149" s="13">
        <f>SUM(F95)</f>
        <v>0</v>
      </c>
    </row>
    <row r="150" spans="1:8" x14ac:dyDescent="0.25">
      <c r="A150" s="8"/>
      <c r="B150" s="169" t="s">
        <v>105</v>
      </c>
      <c r="C150" s="170"/>
      <c r="D150" s="170"/>
      <c r="E150" s="171"/>
      <c r="F150" s="13">
        <f>F112</f>
        <v>0</v>
      </c>
    </row>
    <row r="151" spans="1:8" x14ac:dyDescent="0.25">
      <c r="A151" s="8"/>
      <c r="B151" s="169" t="s">
        <v>106</v>
      </c>
      <c r="C151" s="170"/>
      <c r="D151" s="170"/>
      <c r="E151" s="171"/>
      <c r="F151" s="13">
        <f>F144</f>
        <v>0</v>
      </c>
    </row>
    <row r="152" spans="1:8" ht="13.8" thickBot="1" x14ac:dyDescent="0.3">
      <c r="A152" s="8"/>
      <c r="B152" s="169"/>
      <c r="C152" s="170"/>
      <c r="D152" s="170"/>
      <c r="E152" s="171"/>
      <c r="F152" s="13"/>
    </row>
    <row r="153" spans="1:8" ht="26.25" customHeight="1" thickBot="1" x14ac:dyDescent="0.3">
      <c r="A153" s="189" t="s">
        <v>107</v>
      </c>
      <c r="B153" s="190"/>
      <c r="C153" s="190"/>
      <c r="D153" s="190"/>
      <c r="E153" s="191"/>
      <c r="F153" s="78">
        <f>SUM(F146:F152)</f>
        <v>0</v>
      </c>
    </row>
    <row r="154" spans="1:8" x14ac:dyDescent="0.25">
      <c r="H154" s="82"/>
    </row>
  </sheetData>
  <mergeCells count="17">
    <mergeCell ref="B149:E149"/>
    <mergeCell ref="B150:E150"/>
    <mergeCell ref="B151:E151"/>
    <mergeCell ref="B152:E152"/>
    <mergeCell ref="A153:E153"/>
    <mergeCell ref="B148:E148"/>
    <mergeCell ref="A1:F6"/>
    <mergeCell ref="A7:F7"/>
    <mergeCell ref="A37:E37"/>
    <mergeCell ref="A54:E54"/>
    <mergeCell ref="A76:E76"/>
    <mergeCell ref="A95:E95"/>
    <mergeCell ref="A112:E112"/>
    <mergeCell ref="A144:E144"/>
    <mergeCell ref="B145:E145"/>
    <mergeCell ref="B146:E146"/>
    <mergeCell ref="B147:E147"/>
  </mergeCells>
  <pageMargins left="0.7" right="0.7" top="0.75" bottom="0.75" header="0.3" footer="0.3"/>
  <pageSetup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0F5AA-C570-4FD2-9C74-E95CC4E6669E}">
  <dimension ref="A1:H211"/>
  <sheetViews>
    <sheetView tabSelected="1" topLeftCell="A27" zoomScaleNormal="100" workbookViewId="0">
      <selection activeCell="B39" sqref="B39:D39"/>
    </sheetView>
  </sheetViews>
  <sheetFormatPr defaultColWidth="8.88671875" defaultRowHeight="13.2" x14ac:dyDescent="0.25"/>
  <cols>
    <col min="1" max="1" width="5.109375" style="79" customWidth="1"/>
    <col min="2" max="2" width="59.6640625" style="34" customWidth="1"/>
    <col min="3" max="3" width="6.88671875" style="80" customWidth="1"/>
    <col min="4" max="4" width="5.33203125" style="7" bestFit="1" customWidth="1"/>
    <col min="5" max="5" width="13.109375" style="81" bestFit="1" customWidth="1"/>
    <col min="6" max="6" width="20.6640625" style="81" bestFit="1" customWidth="1"/>
    <col min="7" max="7" width="8.88671875" style="1"/>
    <col min="8" max="8" width="35.109375" style="1" customWidth="1"/>
    <col min="9" max="16384" width="8.88671875" style="1"/>
  </cols>
  <sheetData>
    <row r="1" spans="1:6" x14ac:dyDescent="0.25">
      <c r="A1" s="172" t="s">
        <v>108</v>
      </c>
      <c r="B1" s="173"/>
      <c r="C1" s="173"/>
      <c r="D1" s="173"/>
      <c r="E1" s="173"/>
      <c r="F1" s="174"/>
    </row>
    <row r="2" spans="1:6" x14ac:dyDescent="0.25">
      <c r="A2" s="175"/>
      <c r="B2" s="176"/>
      <c r="C2" s="176"/>
      <c r="D2" s="176"/>
      <c r="E2" s="176"/>
      <c r="F2" s="177"/>
    </row>
    <row r="3" spans="1:6" x14ac:dyDescent="0.25">
      <c r="A3" s="175"/>
      <c r="B3" s="176"/>
      <c r="C3" s="176"/>
      <c r="D3" s="176"/>
      <c r="E3" s="176"/>
      <c r="F3" s="177"/>
    </row>
    <row r="4" spans="1:6" ht="18.600000000000001" customHeight="1" thickBot="1" x14ac:dyDescent="0.3">
      <c r="A4" s="175"/>
      <c r="B4" s="176"/>
      <c r="C4" s="176"/>
      <c r="D4" s="176"/>
      <c r="E4" s="176"/>
      <c r="F4" s="177"/>
    </row>
    <row r="5" spans="1:6" ht="13.8" hidden="1" thickBot="1" x14ac:dyDescent="0.3">
      <c r="A5" s="175"/>
      <c r="B5" s="176"/>
      <c r="C5" s="176"/>
      <c r="D5" s="176"/>
      <c r="E5" s="176"/>
      <c r="F5" s="177"/>
    </row>
    <row r="6" spans="1:6" ht="4.5" hidden="1" customHeight="1" x14ac:dyDescent="0.25">
      <c r="A6" s="178"/>
      <c r="B6" s="179"/>
      <c r="C6" s="179"/>
      <c r="D6" s="179"/>
      <c r="E6" s="179"/>
      <c r="F6" s="180"/>
    </row>
    <row r="7" spans="1:6" ht="36" customHeight="1" thickBot="1" x14ac:dyDescent="0.3">
      <c r="A7" s="181" t="s">
        <v>195</v>
      </c>
      <c r="B7" s="181"/>
      <c r="C7" s="181"/>
      <c r="D7" s="181"/>
      <c r="E7" s="181"/>
      <c r="F7" s="182"/>
    </row>
    <row r="8" spans="1:6" s="7" customFormat="1" ht="26.4" customHeight="1" thickBot="1" x14ac:dyDescent="0.35">
      <c r="A8" s="2" t="s">
        <v>0</v>
      </c>
      <c r="B8" s="3" t="s">
        <v>1</v>
      </c>
      <c r="C8" s="4" t="s">
        <v>2</v>
      </c>
      <c r="D8" s="3" t="s">
        <v>3</v>
      </c>
      <c r="E8" s="5" t="s">
        <v>4</v>
      </c>
      <c r="F8" s="6" t="s">
        <v>5</v>
      </c>
    </row>
    <row r="9" spans="1:6" x14ac:dyDescent="0.25">
      <c r="A9" s="8">
        <v>1</v>
      </c>
      <c r="B9" s="9" t="s">
        <v>6</v>
      </c>
      <c r="C9" s="10"/>
      <c r="D9" s="11"/>
      <c r="E9" s="12"/>
      <c r="F9" s="13"/>
    </row>
    <row r="10" spans="1:6" x14ac:dyDescent="0.25">
      <c r="A10" s="14" t="s">
        <v>7</v>
      </c>
      <c r="B10" s="15" t="s">
        <v>8</v>
      </c>
      <c r="C10" s="16">
        <v>1</v>
      </c>
      <c r="D10" s="17" t="s">
        <v>9</v>
      </c>
      <c r="E10" s="12"/>
      <c r="F10" s="13"/>
    </row>
    <row r="11" spans="1:6" x14ac:dyDescent="0.25">
      <c r="A11" s="14"/>
      <c r="B11" s="15"/>
      <c r="C11" s="16"/>
      <c r="D11" s="17"/>
      <c r="E11" s="12"/>
      <c r="F11" s="13"/>
    </row>
    <row r="12" spans="1:6" ht="52.8" x14ac:dyDescent="0.25">
      <c r="A12" s="14" t="s">
        <v>10</v>
      </c>
      <c r="B12" s="18" t="s">
        <v>11</v>
      </c>
      <c r="C12" s="16">
        <v>1</v>
      </c>
      <c r="D12" s="17" t="s">
        <v>12</v>
      </c>
      <c r="E12" s="12"/>
      <c r="F12" s="13"/>
    </row>
    <row r="13" spans="1:6" x14ac:dyDescent="0.25">
      <c r="A13" s="14"/>
      <c r="B13" s="19"/>
      <c r="C13" s="16"/>
      <c r="D13" s="17"/>
      <c r="E13" s="12"/>
      <c r="F13" s="13"/>
    </row>
    <row r="14" spans="1:6" ht="39.6" x14ac:dyDescent="0.25">
      <c r="A14" s="14" t="s">
        <v>13</v>
      </c>
      <c r="B14" s="19" t="s">
        <v>14</v>
      </c>
      <c r="C14" s="16">
        <v>1</v>
      </c>
      <c r="D14" s="17" t="s">
        <v>12</v>
      </c>
      <c r="E14" s="12"/>
      <c r="F14" s="13"/>
    </row>
    <row r="15" spans="1:6" x14ac:dyDescent="0.25">
      <c r="A15" s="14"/>
      <c r="B15" s="19"/>
      <c r="C15" s="16"/>
      <c r="D15" s="17"/>
      <c r="E15" s="12"/>
      <c r="F15" s="13"/>
    </row>
    <row r="16" spans="1:6" x14ac:dyDescent="0.25">
      <c r="A16" s="14"/>
      <c r="B16" s="20" t="s">
        <v>15</v>
      </c>
      <c r="C16" s="16"/>
      <c r="D16" s="17"/>
      <c r="E16" s="12"/>
      <c r="F16" s="13"/>
    </row>
    <row r="17" spans="1:6" x14ac:dyDescent="0.25">
      <c r="A17" s="14"/>
      <c r="B17" s="19"/>
      <c r="C17" s="16"/>
      <c r="D17" s="17"/>
      <c r="E17" s="12"/>
      <c r="F17" s="13"/>
    </row>
    <row r="18" spans="1:6" ht="26.4" x14ac:dyDescent="0.25">
      <c r="A18" s="14" t="s">
        <v>16</v>
      </c>
      <c r="B18" s="21" t="s">
        <v>17</v>
      </c>
      <c r="C18" s="16">
        <v>23</v>
      </c>
      <c r="D18" s="17" t="s">
        <v>12</v>
      </c>
      <c r="E18" s="12"/>
      <c r="F18" s="13"/>
    </row>
    <row r="19" spans="1:6" x14ac:dyDescent="0.25">
      <c r="A19" s="14"/>
      <c r="B19" s="21"/>
      <c r="C19" s="16"/>
      <c r="D19" s="17"/>
      <c r="E19" s="12"/>
      <c r="F19" s="13"/>
    </row>
    <row r="20" spans="1:6" ht="26.4" x14ac:dyDescent="0.25">
      <c r="A20" s="14" t="s">
        <v>18</v>
      </c>
      <c r="B20" s="21" t="s">
        <v>19</v>
      </c>
      <c r="C20" s="16">
        <v>13</v>
      </c>
      <c r="D20" s="17" t="s">
        <v>12</v>
      </c>
      <c r="E20" s="12"/>
      <c r="F20" s="13"/>
    </row>
    <row r="21" spans="1:6" x14ac:dyDescent="0.25">
      <c r="A21" s="14"/>
      <c r="B21" s="15"/>
      <c r="C21" s="16"/>
      <c r="D21" s="17"/>
      <c r="E21" s="12"/>
      <c r="F21" s="13"/>
    </row>
    <row r="22" spans="1:6" ht="26.4" x14ac:dyDescent="0.25">
      <c r="A22" s="14" t="s">
        <v>20</v>
      </c>
      <c r="B22" s="21" t="s">
        <v>21</v>
      </c>
      <c r="C22" s="16">
        <f>44-19</f>
        <v>25</v>
      </c>
      <c r="D22" s="17" t="s">
        <v>12</v>
      </c>
      <c r="E22" s="12"/>
      <c r="F22" s="13"/>
    </row>
    <row r="23" spans="1:6" x14ac:dyDescent="0.25">
      <c r="A23" s="14"/>
      <c r="B23" s="15"/>
      <c r="C23" s="16"/>
      <c r="D23" s="17"/>
      <c r="E23" s="12"/>
      <c r="F23" s="13"/>
    </row>
    <row r="24" spans="1:6" ht="26.4" x14ac:dyDescent="0.25">
      <c r="A24" s="14" t="s">
        <v>22</v>
      </c>
      <c r="B24" s="21" t="s">
        <v>23</v>
      </c>
      <c r="C24" s="16">
        <v>19</v>
      </c>
      <c r="D24" s="17" t="s">
        <v>12</v>
      </c>
      <c r="E24" s="12"/>
      <c r="F24" s="13"/>
    </row>
    <row r="25" spans="1:6" x14ac:dyDescent="0.25">
      <c r="A25" s="14"/>
      <c r="B25" s="15"/>
      <c r="C25" s="16"/>
      <c r="D25" s="17"/>
      <c r="E25" s="12"/>
      <c r="F25" s="13"/>
    </row>
    <row r="26" spans="1:6" ht="39.6" x14ac:dyDescent="0.25">
      <c r="A26" s="14" t="s">
        <v>24</v>
      </c>
      <c r="B26" s="21" t="s">
        <v>25</v>
      </c>
      <c r="C26" s="16">
        <v>46</v>
      </c>
      <c r="D26" s="17" t="s">
        <v>26</v>
      </c>
      <c r="E26" s="12"/>
      <c r="F26" s="13"/>
    </row>
    <row r="27" spans="1:6" x14ac:dyDescent="0.25">
      <c r="A27" s="14"/>
      <c r="B27" s="15"/>
      <c r="C27" s="16"/>
      <c r="D27" s="17"/>
      <c r="E27" s="12"/>
      <c r="F27" s="13"/>
    </row>
    <row r="28" spans="1:6" ht="24" customHeight="1" x14ac:dyDescent="0.25">
      <c r="A28" s="14" t="s">
        <v>136</v>
      </c>
      <c r="B28" s="22" t="s">
        <v>28</v>
      </c>
      <c r="C28" s="16">
        <v>22</v>
      </c>
      <c r="D28" s="17" t="s">
        <v>12</v>
      </c>
      <c r="E28" s="12"/>
      <c r="F28" s="13"/>
    </row>
    <row r="29" spans="1:6" s="116" customFormat="1" x14ac:dyDescent="0.25">
      <c r="A29" s="14"/>
      <c r="B29" s="22"/>
      <c r="C29" s="16"/>
      <c r="D29" s="17"/>
      <c r="E29" s="12"/>
      <c r="F29" s="13"/>
    </row>
    <row r="30" spans="1:6" s="116" customFormat="1" x14ac:dyDescent="0.25">
      <c r="A30" s="14" t="s">
        <v>27</v>
      </c>
      <c r="B30" s="22" t="s">
        <v>137</v>
      </c>
      <c r="C30" s="16">
        <v>1</v>
      </c>
      <c r="D30" s="17" t="s">
        <v>12</v>
      </c>
      <c r="E30" s="12"/>
      <c r="F30" s="13"/>
    </row>
    <row r="31" spans="1:6" s="168" customFormat="1" x14ac:dyDescent="0.25">
      <c r="A31" s="14"/>
      <c r="B31" s="22"/>
      <c r="C31" s="16"/>
      <c r="D31" s="17"/>
      <c r="E31" s="12"/>
      <c r="F31" s="13"/>
    </row>
    <row r="32" spans="1:6" s="168" customFormat="1" x14ac:dyDescent="0.25">
      <c r="A32" s="14"/>
      <c r="B32" s="106" t="s">
        <v>112</v>
      </c>
      <c r="C32" s="16"/>
      <c r="D32" s="17"/>
      <c r="E32" s="12"/>
      <c r="F32" s="13"/>
    </row>
    <row r="33" spans="1:6" s="168" customFormat="1" x14ac:dyDescent="0.25">
      <c r="A33" s="14"/>
      <c r="B33" s="105" t="s">
        <v>114</v>
      </c>
      <c r="C33" s="16"/>
      <c r="D33" s="17"/>
      <c r="E33" s="12"/>
      <c r="F33" s="13"/>
    </row>
    <row r="34" spans="1:6" s="168" customFormat="1" ht="26.4" x14ac:dyDescent="0.25">
      <c r="A34" s="14"/>
      <c r="B34" s="104" t="s">
        <v>116</v>
      </c>
      <c r="C34" s="16"/>
      <c r="D34" s="17"/>
      <c r="E34" s="12"/>
      <c r="F34" s="13"/>
    </row>
    <row r="35" spans="1:6" s="168" customFormat="1" x14ac:dyDescent="0.25">
      <c r="A35" s="14"/>
      <c r="B35" s="107" t="s">
        <v>117</v>
      </c>
      <c r="C35" s="16"/>
      <c r="D35" s="17"/>
      <c r="E35" s="12"/>
      <c r="F35" s="13"/>
    </row>
    <row r="36" spans="1:6" s="116" customFormat="1" ht="26.4" x14ac:dyDescent="0.25">
      <c r="A36" s="14" t="s">
        <v>89</v>
      </c>
      <c r="B36" s="96" t="s">
        <v>118</v>
      </c>
      <c r="C36" s="16">
        <v>400</v>
      </c>
      <c r="D36" s="17" t="s">
        <v>138</v>
      </c>
      <c r="E36" s="12"/>
      <c r="F36" s="13"/>
    </row>
    <row r="37" spans="1:6" s="116" customFormat="1" x14ac:dyDescent="0.25">
      <c r="A37" s="14"/>
      <c r="B37" s="22"/>
      <c r="C37" s="16"/>
      <c r="D37" s="17"/>
      <c r="E37" s="12"/>
      <c r="F37" s="13"/>
    </row>
    <row r="38" spans="1:6" s="116" customFormat="1" x14ac:dyDescent="0.25">
      <c r="A38" s="14" t="s">
        <v>91</v>
      </c>
      <c r="B38" s="22" t="s">
        <v>139</v>
      </c>
      <c r="C38" s="16">
        <v>150</v>
      </c>
      <c r="D38" s="17" t="s">
        <v>138</v>
      </c>
      <c r="E38" s="12"/>
      <c r="F38" s="13"/>
    </row>
    <row r="39" spans="1:6" ht="27" thickBot="1" x14ac:dyDescent="0.3">
      <c r="A39" s="8"/>
      <c r="B39" s="53" t="s">
        <v>141</v>
      </c>
      <c r="C39" s="39">
        <f>1.2*2.4*0.15</f>
        <v>0.432</v>
      </c>
      <c r="D39" s="17" t="s">
        <v>140</v>
      </c>
      <c r="E39" s="12"/>
      <c r="F39" s="13">
        <f t="shared" ref="F39" si="0">( E39*C39)</f>
        <v>0</v>
      </c>
    </row>
    <row r="40" spans="1:6" ht="25.5" customHeight="1" thickBot="1" x14ac:dyDescent="0.3">
      <c r="A40" s="183" t="s">
        <v>29</v>
      </c>
      <c r="B40" s="184"/>
      <c r="C40" s="184"/>
      <c r="D40" s="184"/>
      <c r="E40" s="185"/>
      <c r="F40" s="6">
        <f>SUM(F10:F39)</f>
        <v>0</v>
      </c>
    </row>
    <row r="41" spans="1:6" x14ac:dyDescent="0.25">
      <c r="A41" s="8">
        <v>2</v>
      </c>
      <c r="B41" s="25" t="s">
        <v>30</v>
      </c>
      <c r="C41" s="26"/>
      <c r="D41" s="17"/>
      <c r="E41" s="27"/>
      <c r="F41" s="13"/>
    </row>
    <row r="42" spans="1:6" x14ac:dyDescent="0.25">
      <c r="A42" s="8"/>
      <c r="B42" s="28" t="s">
        <v>31</v>
      </c>
      <c r="C42" s="16"/>
      <c r="D42" s="17"/>
      <c r="E42" s="27"/>
      <c r="F42" s="13"/>
    </row>
    <row r="43" spans="1:6" x14ac:dyDescent="0.25">
      <c r="A43" s="8"/>
      <c r="B43" s="29" t="s">
        <v>32</v>
      </c>
      <c r="C43" s="16"/>
      <c r="D43" s="17"/>
      <c r="E43" s="27"/>
      <c r="F43" s="13"/>
    </row>
    <row r="44" spans="1:6" x14ac:dyDescent="0.25">
      <c r="A44" s="8"/>
      <c r="B44" s="29" t="s">
        <v>33</v>
      </c>
      <c r="C44" s="16"/>
      <c r="D44" s="17"/>
      <c r="E44" s="27"/>
      <c r="F44" s="13"/>
    </row>
    <row r="45" spans="1:6" x14ac:dyDescent="0.25">
      <c r="A45" s="8"/>
      <c r="B45" s="29" t="s">
        <v>34</v>
      </c>
      <c r="C45" s="16"/>
      <c r="D45" s="17"/>
      <c r="E45" s="27"/>
      <c r="F45" s="13"/>
    </row>
    <row r="46" spans="1:6" x14ac:dyDescent="0.25">
      <c r="A46" s="8"/>
      <c r="B46" s="29" t="s">
        <v>35</v>
      </c>
      <c r="C46" s="16"/>
      <c r="D46" s="17"/>
      <c r="E46" s="27"/>
      <c r="F46" s="13"/>
    </row>
    <row r="47" spans="1:6" x14ac:dyDescent="0.25">
      <c r="A47" s="8"/>
      <c r="B47" s="29" t="s">
        <v>36</v>
      </c>
      <c r="C47" s="16"/>
      <c r="D47" s="17"/>
      <c r="E47" s="27"/>
      <c r="F47" s="13"/>
    </row>
    <row r="48" spans="1:6" x14ac:dyDescent="0.25">
      <c r="A48" s="8"/>
      <c r="B48" s="29" t="s">
        <v>37</v>
      </c>
      <c r="C48" s="16"/>
      <c r="D48" s="17"/>
      <c r="E48" s="27"/>
      <c r="F48" s="13"/>
    </row>
    <row r="49" spans="1:6" x14ac:dyDescent="0.25">
      <c r="A49" s="8"/>
      <c r="B49" s="29" t="s">
        <v>38</v>
      </c>
      <c r="C49" s="16"/>
      <c r="D49" s="17"/>
      <c r="E49" s="27"/>
      <c r="F49" s="13"/>
    </row>
    <row r="50" spans="1:6" x14ac:dyDescent="0.25">
      <c r="A50" s="8"/>
      <c r="B50" s="29" t="s">
        <v>39</v>
      </c>
      <c r="C50" s="16"/>
      <c r="D50" s="17"/>
      <c r="E50" s="27"/>
      <c r="F50" s="13"/>
    </row>
    <row r="51" spans="1:6" x14ac:dyDescent="0.25">
      <c r="A51" s="8"/>
      <c r="B51" s="30"/>
      <c r="C51" s="16"/>
      <c r="D51" s="17"/>
      <c r="E51" s="27"/>
      <c r="F51" s="13"/>
    </row>
    <row r="52" spans="1:6" s="33" customFormat="1" ht="15.6" x14ac:dyDescent="0.3">
      <c r="A52" s="14" t="s">
        <v>7</v>
      </c>
      <c r="B52" s="31" t="s">
        <v>145</v>
      </c>
      <c r="C52" s="16">
        <v>350</v>
      </c>
      <c r="D52" s="32" t="s">
        <v>40</v>
      </c>
      <c r="E52" s="27"/>
      <c r="F52" s="13"/>
    </row>
    <row r="53" spans="1:6" x14ac:dyDescent="0.25">
      <c r="A53" s="14" t="s">
        <v>10</v>
      </c>
      <c r="B53" s="34" t="s">
        <v>41</v>
      </c>
      <c r="C53" s="35">
        <v>350</v>
      </c>
      <c r="D53" s="36" t="s">
        <v>26</v>
      </c>
      <c r="E53" s="27"/>
      <c r="F53" s="13"/>
    </row>
    <row r="54" spans="1:6" s="33" customFormat="1" x14ac:dyDescent="0.25">
      <c r="A54" s="14" t="s">
        <v>13</v>
      </c>
      <c r="B54" s="37" t="s">
        <v>42</v>
      </c>
      <c r="C54" s="16">
        <v>130</v>
      </c>
      <c r="D54" s="17" t="s">
        <v>12</v>
      </c>
      <c r="E54" s="27"/>
      <c r="F54" s="13"/>
    </row>
    <row r="55" spans="1:6" ht="24.6" customHeight="1" x14ac:dyDescent="0.25">
      <c r="A55" s="14" t="s">
        <v>43</v>
      </c>
      <c r="B55" s="38" t="s">
        <v>44</v>
      </c>
      <c r="C55" s="39">
        <v>450</v>
      </c>
      <c r="D55" s="40" t="s">
        <v>40</v>
      </c>
      <c r="E55" s="13"/>
      <c r="F55" s="13"/>
    </row>
    <row r="56" spans="1:6" ht="13.8" thickBot="1" x14ac:dyDescent="0.3">
      <c r="A56" s="8"/>
      <c r="C56" s="41"/>
      <c r="D56" s="36"/>
      <c r="E56" s="27"/>
      <c r="F56" s="13">
        <f t="shared" ref="F56" si="1">C56*E56</f>
        <v>0</v>
      </c>
    </row>
    <row r="57" spans="1:6" ht="25.5" customHeight="1" thickBot="1" x14ac:dyDescent="0.3">
      <c r="A57" s="183" t="s">
        <v>29</v>
      </c>
      <c r="B57" s="184"/>
      <c r="C57" s="184"/>
      <c r="D57" s="184"/>
      <c r="E57" s="185"/>
      <c r="F57" s="6">
        <f>SUM(F52:F56)</f>
        <v>0</v>
      </c>
    </row>
    <row r="58" spans="1:6" x14ac:dyDescent="0.25">
      <c r="A58" s="8">
        <v>3</v>
      </c>
      <c r="B58" s="28" t="s">
        <v>45</v>
      </c>
      <c r="C58" s="26"/>
      <c r="D58" s="17"/>
      <c r="E58" s="27"/>
      <c r="F58" s="13"/>
    </row>
    <row r="59" spans="1:6" x14ac:dyDescent="0.25">
      <c r="A59" s="8"/>
      <c r="B59" s="29" t="s">
        <v>46</v>
      </c>
      <c r="C59" s="16"/>
      <c r="D59" s="17"/>
      <c r="E59" s="27"/>
      <c r="F59" s="13"/>
    </row>
    <row r="60" spans="1:6" ht="26.4" x14ac:dyDescent="0.25">
      <c r="A60" s="14" t="s">
        <v>7</v>
      </c>
      <c r="B60" s="42" t="s">
        <v>132</v>
      </c>
      <c r="C60" s="35">
        <v>4</v>
      </c>
      <c r="D60" s="17" t="s">
        <v>12</v>
      </c>
      <c r="E60" s="43"/>
      <c r="F60" s="44"/>
    </row>
    <row r="61" spans="1:6" x14ac:dyDescent="0.25">
      <c r="A61" s="14"/>
      <c r="B61" s="45"/>
      <c r="C61" s="35"/>
      <c r="D61" s="17"/>
      <c r="E61" s="43"/>
      <c r="F61" s="44"/>
    </row>
    <row r="62" spans="1:6" ht="26.4" x14ac:dyDescent="0.25">
      <c r="A62" s="14" t="s">
        <v>10</v>
      </c>
      <c r="B62" s="42" t="s">
        <v>48</v>
      </c>
      <c r="C62" s="35">
        <v>8</v>
      </c>
      <c r="D62" s="17" t="s">
        <v>12</v>
      </c>
      <c r="E62" s="43"/>
      <c r="F62" s="44"/>
    </row>
    <row r="63" spans="1:6" x14ac:dyDescent="0.25">
      <c r="A63" s="14"/>
      <c r="B63" s="45"/>
      <c r="C63" s="35"/>
      <c r="D63" s="17"/>
      <c r="E63" s="43"/>
      <c r="F63" s="44"/>
    </row>
    <row r="64" spans="1:6" x14ac:dyDescent="0.25">
      <c r="A64" s="8"/>
      <c r="B64" s="46" t="s">
        <v>49</v>
      </c>
      <c r="C64" s="16"/>
      <c r="D64" s="17"/>
      <c r="E64" s="47"/>
      <c r="F64" s="44"/>
    </row>
    <row r="65" spans="1:6" x14ac:dyDescent="0.25">
      <c r="A65" s="8"/>
      <c r="B65" s="29" t="s">
        <v>50</v>
      </c>
      <c r="C65" s="16"/>
      <c r="D65" s="17"/>
      <c r="E65" s="27"/>
      <c r="F65" s="44"/>
    </row>
    <row r="66" spans="1:6" x14ac:dyDescent="0.25">
      <c r="A66" s="8"/>
      <c r="B66" s="29" t="s">
        <v>51</v>
      </c>
      <c r="C66" s="16"/>
      <c r="D66" s="17"/>
      <c r="E66" s="27"/>
      <c r="F66" s="44"/>
    </row>
    <row r="67" spans="1:6" x14ac:dyDescent="0.25">
      <c r="A67" s="8"/>
      <c r="B67" s="29" t="s">
        <v>52</v>
      </c>
      <c r="C67" s="16"/>
      <c r="D67" s="17"/>
      <c r="E67" s="27"/>
      <c r="F67" s="44"/>
    </row>
    <row r="68" spans="1:6" x14ac:dyDescent="0.25">
      <c r="A68" s="8"/>
      <c r="B68" s="29" t="s">
        <v>53</v>
      </c>
      <c r="C68" s="16"/>
      <c r="D68" s="17"/>
      <c r="E68" s="27"/>
      <c r="F68" s="44"/>
    </row>
    <row r="69" spans="1:6" x14ac:dyDescent="0.25">
      <c r="A69" s="8"/>
      <c r="B69" s="29" t="s">
        <v>54</v>
      </c>
      <c r="C69" s="16"/>
      <c r="D69" s="17"/>
      <c r="E69" s="27"/>
      <c r="F69" s="44"/>
    </row>
    <row r="70" spans="1:6" x14ac:dyDescent="0.25">
      <c r="A70" s="8"/>
      <c r="B70" s="29" t="s">
        <v>55</v>
      </c>
      <c r="C70" s="16"/>
      <c r="D70" s="17"/>
      <c r="E70" s="27"/>
      <c r="F70" s="44"/>
    </row>
    <row r="71" spans="1:6" ht="26.4" x14ac:dyDescent="0.25">
      <c r="A71" s="14" t="s">
        <v>13</v>
      </c>
      <c r="B71" s="48" t="s">
        <v>56</v>
      </c>
      <c r="C71" s="16">
        <v>15</v>
      </c>
      <c r="D71" s="17" t="s">
        <v>12</v>
      </c>
      <c r="E71" s="27"/>
      <c r="F71" s="44"/>
    </row>
    <row r="72" spans="1:6" x14ac:dyDescent="0.25">
      <c r="A72" s="14"/>
      <c r="B72" s="48"/>
      <c r="C72" s="16"/>
      <c r="D72" s="17"/>
      <c r="E72" s="27"/>
      <c r="F72" s="44"/>
    </row>
    <row r="73" spans="1:6" ht="26.4" x14ac:dyDescent="0.25">
      <c r="A73" s="14" t="s">
        <v>43</v>
      </c>
      <c r="B73" s="48" t="s">
        <v>57</v>
      </c>
      <c r="C73" s="16">
        <v>9</v>
      </c>
      <c r="D73" s="17" t="s">
        <v>12</v>
      </c>
      <c r="E73" s="27"/>
      <c r="F73" s="44"/>
    </row>
    <row r="74" spans="1:6" x14ac:dyDescent="0.25">
      <c r="A74" s="14"/>
      <c r="B74" s="48"/>
      <c r="C74" s="16"/>
      <c r="D74" s="17"/>
      <c r="E74" s="27"/>
      <c r="F74" s="44"/>
    </row>
    <row r="75" spans="1:6" ht="26.4" x14ac:dyDescent="0.25">
      <c r="A75" s="14" t="s">
        <v>16</v>
      </c>
      <c r="B75" s="22" t="s">
        <v>58</v>
      </c>
      <c r="C75" s="16">
        <f>C71</f>
        <v>15</v>
      </c>
      <c r="D75" s="17" t="s">
        <v>12</v>
      </c>
      <c r="E75" s="27"/>
      <c r="F75" s="44"/>
    </row>
    <row r="76" spans="1:6" x14ac:dyDescent="0.25">
      <c r="A76" s="14"/>
      <c r="B76" s="49"/>
      <c r="C76" s="16"/>
      <c r="D76" s="17"/>
      <c r="E76" s="27"/>
      <c r="F76" s="44"/>
    </row>
    <row r="77" spans="1:6" ht="26.4" x14ac:dyDescent="0.25">
      <c r="A77" s="14" t="s">
        <v>18</v>
      </c>
      <c r="B77" s="22" t="s">
        <v>59</v>
      </c>
      <c r="C77" s="16">
        <f>C73</f>
        <v>9</v>
      </c>
      <c r="D77" s="17" t="s">
        <v>12</v>
      </c>
      <c r="E77" s="27"/>
      <c r="F77" s="44"/>
    </row>
    <row r="78" spans="1:6" ht="14.25" customHeight="1" thickBot="1" x14ac:dyDescent="0.3">
      <c r="A78" s="8"/>
      <c r="B78" s="48"/>
      <c r="C78" s="16"/>
      <c r="D78" s="17"/>
      <c r="E78" s="27"/>
      <c r="F78" s="44">
        <f t="shared" ref="F78" si="2">E78*C78</f>
        <v>0</v>
      </c>
    </row>
    <row r="79" spans="1:6" ht="21.6" customHeight="1" thickBot="1" x14ac:dyDescent="0.3">
      <c r="A79" s="183" t="s">
        <v>29</v>
      </c>
      <c r="B79" s="184"/>
      <c r="C79" s="184"/>
      <c r="D79" s="184"/>
      <c r="E79" s="185"/>
      <c r="F79" s="6">
        <f>SUM(F60:F78)</f>
        <v>0</v>
      </c>
    </row>
    <row r="80" spans="1:6" x14ac:dyDescent="0.25">
      <c r="A80" s="8">
        <v>4</v>
      </c>
      <c r="B80" s="28" t="s">
        <v>60</v>
      </c>
      <c r="C80" s="26"/>
      <c r="D80" s="17"/>
      <c r="E80" s="27"/>
      <c r="F80" s="13"/>
    </row>
    <row r="81" spans="1:8" x14ac:dyDescent="0.25">
      <c r="A81" s="8"/>
      <c r="B81" s="29" t="s">
        <v>61</v>
      </c>
      <c r="C81" s="16"/>
      <c r="D81" s="17"/>
      <c r="E81" s="27"/>
      <c r="F81" s="13"/>
    </row>
    <row r="82" spans="1:8" ht="39.9" customHeight="1" x14ac:dyDescent="0.25">
      <c r="A82" s="14" t="s">
        <v>7</v>
      </c>
      <c r="B82" s="50" t="s">
        <v>148</v>
      </c>
      <c r="C82" s="35">
        <f>826.4</f>
        <v>826.4</v>
      </c>
      <c r="D82" s="32" t="s">
        <v>40</v>
      </c>
      <c r="E82" s="51"/>
      <c r="F82" s="44"/>
    </row>
    <row r="83" spans="1:8" x14ac:dyDescent="0.25">
      <c r="A83" s="14"/>
      <c r="B83" s="30"/>
      <c r="C83" s="16"/>
      <c r="D83" s="17"/>
      <c r="E83" s="27"/>
      <c r="F83" s="44"/>
    </row>
    <row r="84" spans="1:8" ht="52.8" x14ac:dyDescent="0.25">
      <c r="A84" s="52" t="s">
        <v>10</v>
      </c>
      <c r="B84" s="53" t="s">
        <v>62</v>
      </c>
      <c r="C84" s="16">
        <f>452.4*1</f>
        <v>452.4</v>
      </c>
      <c r="D84" s="32" t="s">
        <v>40</v>
      </c>
      <c r="E84" s="27"/>
      <c r="F84" s="44"/>
      <c r="G84" s="54"/>
      <c r="H84" s="54"/>
    </row>
    <row r="85" spans="1:8" x14ac:dyDescent="0.25">
      <c r="A85" s="52"/>
      <c r="B85" s="53"/>
      <c r="C85" s="16"/>
      <c r="D85" s="32"/>
      <c r="E85" s="27"/>
      <c r="F85" s="44"/>
      <c r="G85" s="54"/>
      <c r="H85" s="54"/>
    </row>
    <row r="86" spans="1:8" ht="39.6" x14ac:dyDescent="0.25">
      <c r="A86" s="52" t="s">
        <v>13</v>
      </c>
      <c r="B86" s="53" t="s">
        <v>63</v>
      </c>
      <c r="C86" s="16">
        <f>452*2.1</f>
        <v>949.2</v>
      </c>
      <c r="D86" s="32" t="s">
        <v>40</v>
      </c>
      <c r="E86" s="27"/>
      <c r="F86" s="44"/>
      <c r="G86" s="54"/>
      <c r="H86" s="54"/>
    </row>
    <row r="87" spans="1:8" x14ac:dyDescent="0.25">
      <c r="A87" s="52"/>
      <c r="B87" s="53"/>
      <c r="C87" s="16"/>
      <c r="D87" s="32"/>
      <c r="E87" s="27"/>
      <c r="F87" s="44"/>
      <c r="G87" s="54"/>
      <c r="H87" s="54"/>
    </row>
    <row r="88" spans="1:8" ht="39.6" x14ac:dyDescent="0.25">
      <c r="A88" s="52" t="s">
        <v>43</v>
      </c>
      <c r="B88" s="53" t="s">
        <v>64</v>
      </c>
      <c r="C88" s="16">
        <f>374.4*1.4</f>
        <v>524.16</v>
      </c>
      <c r="D88" s="32" t="s">
        <v>40</v>
      </c>
      <c r="E88" s="27"/>
      <c r="F88" s="44"/>
      <c r="G88" s="54"/>
      <c r="H88" s="54"/>
    </row>
    <row r="89" spans="1:8" x14ac:dyDescent="0.25">
      <c r="A89" s="52"/>
      <c r="B89" s="53"/>
      <c r="C89" s="16"/>
      <c r="D89" s="32"/>
      <c r="E89" s="27"/>
      <c r="F89" s="44"/>
      <c r="G89" s="54"/>
      <c r="H89" s="54"/>
    </row>
    <row r="90" spans="1:8" ht="52.8" x14ac:dyDescent="0.25">
      <c r="A90" s="52" t="s">
        <v>16</v>
      </c>
      <c r="B90" s="53" t="s">
        <v>65</v>
      </c>
      <c r="C90" s="16">
        <f>374.4*1.8</f>
        <v>673.92</v>
      </c>
      <c r="D90" s="32" t="s">
        <v>40</v>
      </c>
      <c r="E90" s="27"/>
      <c r="F90" s="44"/>
      <c r="G90" s="54"/>
      <c r="H90" s="54"/>
    </row>
    <row r="91" spans="1:8" x14ac:dyDescent="0.25">
      <c r="A91" s="52"/>
      <c r="B91" s="53"/>
      <c r="C91" s="16"/>
      <c r="D91" s="32"/>
      <c r="E91" s="27"/>
      <c r="F91" s="44"/>
      <c r="G91" s="54"/>
      <c r="H91" s="54"/>
    </row>
    <row r="92" spans="1:8" ht="52.8" x14ac:dyDescent="0.25">
      <c r="A92" s="55" t="s">
        <v>18</v>
      </c>
      <c r="B92" s="56" t="s">
        <v>66</v>
      </c>
      <c r="C92" s="57">
        <v>1500</v>
      </c>
      <c r="D92" s="58" t="s">
        <v>40</v>
      </c>
      <c r="E92" s="59"/>
      <c r="F92" s="60"/>
      <c r="G92" s="54"/>
      <c r="H92" s="54"/>
    </row>
    <row r="93" spans="1:8" x14ac:dyDescent="0.25">
      <c r="A93" s="52"/>
      <c r="B93" s="53"/>
      <c r="C93" s="16"/>
      <c r="D93" s="32"/>
      <c r="E93" s="27"/>
      <c r="F93" s="44"/>
      <c r="G93" s="54"/>
      <c r="H93" s="54"/>
    </row>
    <row r="94" spans="1:8" ht="26.4" x14ac:dyDescent="0.25">
      <c r="A94" s="52" t="s">
        <v>67</v>
      </c>
      <c r="B94" s="53" t="s">
        <v>68</v>
      </c>
      <c r="C94" s="16">
        <f>66*0.3</f>
        <v>19.8</v>
      </c>
      <c r="D94" s="32" t="s">
        <v>40</v>
      </c>
      <c r="E94" s="27"/>
      <c r="F94" s="44"/>
      <c r="G94" s="54"/>
      <c r="H94" s="61"/>
    </row>
    <row r="95" spans="1:8" x14ac:dyDescent="0.25">
      <c r="A95" s="52"/>
      <c r="B95" s="53"/>
      <c r="C95" s="16"/>
      <c r="D95" s="32"/>
      <c r="E95" s="27"/>
      <c r="F95" s="44"/>
      <c r="G95" s="54"/>
      <c r="H95" s="61"/>
    </row>
    <row r="96" spans="1:8" ht="26.4" x14ac:dyDescent="0.25">
      <c r="A96" s="52" t="s">
        <v>20</v>
      </c>
      <c r="B96" s="53" t="s">
        <v>69</v>
      </c>
      <c r="C96" s="16">
        <v>1</v>
      </c>
      <c r="D96" s="32" t="s">
        <v>70</v>
      </c>
      <c r="E96" s="27"/>
      <c r="F96" s="44"/>
      <c r="G96" s="54"/>
      <c r="H96" s="61"/>
    </row>
    <row r="97" spans="1:8" ht="13.8" thickBot="1" x14ac:dyDescent="0.3">
      <c r="A97" s="52"/>
      <c r="B97" s="62"/>
      <c r="C97" s="16"/>
      <c r="D97" s="32"/>
      <c r="E97" s="27"/>
      <c r="F97" s="44">
        <f t="shared" ref="F97" si="3">E97*C97</f>
        <v>0</v>
      </c>
      <c r="G97" s="54"/>
      <c r="H97" s="54"/>
    </row>
    <row r="98" spans="1:8" ht="24.6" customHeight="1" thickBot="1" x14ac:dyDescent="0.3">
      <c r="A98" s="183" t="s">
        <v>29</v>
      </c>
      <c r="B98" s="184"/>
      <c r="C98" s="184"/>
      <c r="D98" s="184"/>
      <c r="E98" s="185"/>
      <c r="F98" s="6">
        <f>SUM(F80:F97)</f>
        <v>0</v>
      </c>
      <c r="G98" s="54"/>
      <c r="H98" s="54"/>
    </row>
    <row r="99" spans="1:8" x14ac:dyDescent="0.25">
      <c r="A99" s="63">
        <v>5</v>
      </c>
      <c r="B99" s="64" t="s">
        <v>71</v>
      </c>
      <c r="C99" s="65"/>
      <c r="D99" s="17"/>
      <c r="E99" s="27"/>
      <c r="F99" s="13"/>
      <c r="G99" s="54"/>
      <c r="H99" s="54"/>
    </row>
    <row r="100" spans="1:8" x14ac:dyDescent="0.25">
      <c r="A100" s="63"/>
      <c r="B100" s="66"/>
      <c r="C100" s="65"/>
      <c r="D100" s="17"/>
      <c r="E100" s="27"/>
      <c r="F100" s="13"/>
    </row>
    <row r="101" spans="1:8" ht="26.4" x14ac:dyDescent="0.25">
      <c r="A101" s="52" t="s">
        <v>7</v>
      </c>
      <c r="B101" s="67" t="s">
        <v>72</v>
      </c>
      <c r="C101" s="65">
        <v>1</v>
      </c>
      <c r="D101" s="17" t="s">
        <v>73</v>
      </c>
      <c r="E101" s="27"/>
      <c r="F101" s="13"/>
    </row>
    <row r="102" spans="1:8" x14ac:dyDescent="0.25">
      <c r="A102" s="52"/>
      <c r="B102" s="66"/>
      <c r="C102" s="65"/>
      <c r="D102" s="17"/>
      <c r="E102" s="27"/>
      <c r="F102" s="13"/>
    </row>
    <row r="103" spans="1:8" x14ac:dyDescent="0.25">
      <c r="A103" s="52"/>
      <c r="B103" s="64" t="s">
        <v>74</v>
      </c>
      <c r="C103" s="65"/>
      <c r="D103" s="17"/>
      <c r="E103" s="27"/>
      <c r="F103" s="13"/>
    </row>
    <row r="104" spans="1:8" x14ac:dyDescent="0.25">
      <c r="A104" s="52"/>
      <c r="B104" s="66"/>
      <c r="C104" s="65"/>
      <c r="D104" s="17"/>
      <c r="E104" s="27"/>
      <c r="F104" s="13"/>
    </row>
    <row r="105" spans="1:8" x14ac:dyDescent="0.25">
      <c r="A105" s="52" t="s">
        <v>10</v>
      </c>
      <c r="B105" s="66" t="s">
        <v>75</v>
      </c>
      <c r="C105" s="65">
        <v>60</v>
      </c>
      <c r="D105" s="17" t="s">
        <v>12</v>
      </c>
      <c r="E105" s="27"/>
      <c r="F105" s="13"/>
    </row>
    <row r="106" spans="1:8" x14ac:dyDescent="0.25">
      <c r="A106" s="52"/>
      <c r="B106" s="66"/>
      <c r="C106" s="65"/>
      <c r="D106" s="17"/>
      <c r="E106" s="27"/>
      <c r="F106" s="13"/>
    </row>
    <row r="107" spans="1:8" x14ac:dyDescent="0.25">
      <c r="A107" s="52" t="s">
        <v>13</v>
      </c>
      <c r="B107" s="66" t="s">
        <v>76</v>
      </c>
      <c r="C107" s="65">
        <v>25</v>
      </c>
      <c r="D107" s="17" t="s">
        <v>12</v>
      </c>
      <c r="E107" s="27"/>
      <c r="F107" s="13"/>
    </row>
    <row r="108" spans="1:8" x14ac:dyDescent="0.25">
      <c r="A108" s="52"/>
      <c r="B108" s="66"/>
      <c r="C108" s="65"/>
      <c r="D108" s="17"/>
      <c r="E108" s="27"/>
      <c r="F108" s="13"/>
    </row>
    <row r="109" spans="1:8" x14ac:dyDescent="0.25">
      <c r="A109" s="52" t="s">
        <v>43</v>
      </c>
      <c r="B109" s="66" t="s">
        <v>77</v>
      </c>
      <c r="C109" s="65">
        <v>15</v>
      </c>
      <c r="D109" s="17" t="s">
        <v>12</v>
      </c>
      <c r="E109" s="27"/>
      <c r="F109" s="13"/>
    </row>
    <row r="110" spans="1:8" x14ac:dyDescent="0.25">
      <c r="A110" s="52"/>
      <c r="B110" s="66"/>
      <c r="C110" s="65"/>
      <c r="D110" s="17"/>
      <c r="E110" s="27"/>
      <c r="F110" s="13"/>
    </row>
    <row r="111" spans="1:8" x14ac:dyDescent="0.25">
      <c r="A111" s="52" t="s">
        <v>16</v>
      </c>
      <c r="B111" s="66" t="s">
        <v>78</v>
      </c>
      <c r="C111" s="65">
        <v>20</v>
      </c>
      <c r="D111" s="17" t="s">
        <v>12</v>
      </c>
      <c r="E111" s="27"/>
      <c r="F111" s="13"/>
    </row>
    <row r="112" spans="1:8" x14ac:dyDescent="0.25">
      <c r="A112" s="52"/>
      <c r="B112" s="66"/>
      <c r="C112" s="65"/>
      <c r="D112" s="17"/>
      <c r="E112" s="27"/>
      <c r="F112" s="13"/>
    </row>
    <row r="113" spans="1:6" ht="17.399999999999999" customHeight="1" x14ac:dyDescent="0.25">
      <c r="A113" s="52" t="s">
        <v>18</v>
      </c>
      <c r="B113" s="66" t="s">
        <v>79</v>
      </c>
      <c r="C113" s="65">
        <v>15</v>
      </c>
      <c r="D113" s="17" t="s">
        <v>12</v>
      </c>
      <c r="E113" s="27"/>
      <c r="F113" s="13"/>
    </row>
    <row r="114" spans="1:6" ht="13.8" thickBot="1" x14ac:dyDescent="0.3">
      <c r="A114" s="63"/>
      <c r="B114" s="66"/>
      <c r="C114" s="65"/>
      <c r="D114" s="17"/>
      <c r="E114" s="27"/>
      <c r="F114" s="13">
        <f t="shared" ref="F114" si="4">E114*C114</f>
        <v>0</v>
      </c>
    </row>
    <row r="115" spans="1:6" ht="20.100000000000001" customHeight="1" thickBot="1" x14ac:dyDescent="0.3">
      <c r="A115" s="183" t="s">
        <v>29</v>
      </c>
      <c r="B115" s="184"/>
      <c r="C115" s="184"/>
      <c r="D115" s="184"/>
      <c r="E115" s="185"/>
      <c r="F115" s="6">
        <f>SUM(F101:F114)</f>
        <v>0</v>
      </c>
    </row>
    <row r="116" spans="1:6" ht="29.4" customHeight="1" x14ac:dyDescent="0.25">
      <c r="A116" s="8">
        <v>6</v>
      </c>
      <c r="B116" s="68" t="s">
        <v>80</v>
      </c>
      <c r="C116" s="69"/>
      <c r="D116" s="17"/>
      <c r="E116" s="27"/>
      <c r="F116" s="13"/>
    </row>
    <row r="117" spans="1:6" ht="14.1" customHeight="1" x14ac:dyDescent="0.25">
      <c r="A117" s="8"/>
      <c r="B117" s="28"/>
      <c r="C117" s="70"/>
      <c r="D117" s="17"/>
      <c r="E117" s="27"/>
      <c r="F117" s="13"/>
    </row>
    <row r="118" spans="1:6" ht="38.1" customHeight="1" x14ac:dyDescent="0.25">
      <c r="A118" s="14" t="s">
        <v>7</v>
      </c>
      <c r="B118" s="71" t="s">
        <v>25</v>
      </c>
      <c r="C118" s="39">
        <v>6</v>
      </c>
      <c r="D118" s="32" t="s">
        <v>26</v>
      </c>
      <c r="E118" s="27"/>
      <c r="F118" s="13"/>
    </row>
    <row r="119" spans="1:6" ht="14.1" customHeight="1" x14ac:dyDescent="0.25">
      <c r="A119" s="8"/>
      <c r="B119" s="28"/>
      <c r="C119" s="70"/>
      <c r="D119" s="17"/>
      <c r="E119" s="27"/>
      <c r="F119" s="13"/>
    </row>
    <row r="120" spans="1:6" ht="24.6" customHeight="1" x14ac:dyDescent="0.25">
      <c r="A120" s="14" t="s">
        <v>10</v>
      </c>
      <c r="B120" s="48" t="s">
        <v>133</v>
      </c>
      <c r="C120" s="39">
        <v>1</v>
      </c>
      <c r="D120" s="17" t="s">
        <v>73</v>
      </c>
      <c r="E120" s="27"/>
      <c r="F120" s="13"/>
    </row>
    <row r="121" spans="1:6" ht="14.1" customHeight="1" x14ac:dyDescent="0.25">
      <c r="A121" s="8"/>
      <c r="B121" s="28"/>
      <c r="C121" s="70"/>
      <c r="D121" s="17"/>
      <c r="E121" s="27"/>
      <c r="F121" s="13"/>
    </row>
    <row r="122" spans="1:6" ht="14.1" customHeight="1" x14ac:dyDescent="0.25">
      <c r="A122" s="14"/>
      <c r="B122" s="72" t="s">
        <v>81</v>
      </c>
      <c r="C122" s="70"/>
      <c r="D122" s="17"/>
      <c r="E122" s="27"/>
      <c r="F122" s="13"/>
    </row>
    <row r="123" spans="1:6" ht="14.1" customHeight="1" x14ac:dyDescent="0.25">
      <c r="A123" s="14" t="s">
        <v>13</v>
      </c>
      <c r="B123" s="73" t="s">
        <v>82</v>
      </c>
      <c r="C123" s="39">
        <v>0.6</v>
      </c>
      <c r="D123" s="17" t="s">
        <v>83</v>
      </c>
      <c r="E123" s="27"/>
      <c r="F123" s="13"/>
    </row>
    <row r="124" spans="1:6" ht="14.1" customHeight="1" x14ac:dyDescent="0.25">
      <c r="A124" s="14"/>
      <c r="B124" s="28"/>
      <c r="C124" s="70"/>
      <c r="D124" s="17"/>
      <c r="E124" s="27"/>
      <c r="F124" s="13"/>
    </row>
    <row r="125" spans="1:6" ht="14.1" customHeight="1" x14ac:dyDescent="0.25">
      <c r="A125" s="14" t="s">
        <v>43</v>
      </c>
      <c r="B125" s="73" t="s">
        <v>84</v>
      </c>
      <c r="C125" s="39">
        <v>0.28000000000000003</v>
      </c>
      <c r="D125" s="17" t="s">
        <v>83</v>
      </c>
      <c r="E125" s="27"/>
      <c r="F125" s="13"/>
    </row>
    <row r="126" spans="1:6" ht="14.1" customHeight="1" x14ac:dyDescent="0.25">
      <c r="A126" s="8"/>
      <c r="B126" s="28"/>
      <c r="C126" s="70"/>
      <c r="D126" s="17"/>
      <c r="E126" s="27"/>
      <c r="F126" s="13"/>
    </row>
    <row r="127" spans="1:6" ht="27" customHeight="1" x14ac:dyDescent="0.25">
      <c r="A127" s="14" t="s">
        <v>16</v>
      </c>
      <c r="B127" s="53" t="s">
        <v>85</v>
      </c>
      <c r="C127" s="39">
        <f>1.2*2.4*0.15</f>
        <v>0.432</v>
      </c>
      <c r="D127" s="17" t="s">
        <v>83</v>
      </c>
      <c r="E127" s="27"/>
      <c r="F127" s="13"/>
    </row>
    <row r="128" spans="1:6" ht="12.9" customHeight="1" x14ac:dyDescent="0.25">
      <c r="A128" s="14"/>
      <c r="B128" s="53"/>
      <c r="C128" s="39"/>
      <c r="D128" s="17"/>
      <c r="E128" s="27"/>
      <c r="F128" s="13"/>
    </row>
    <row r="129" spans="1:6" ht="26.4" x14ac:dyDescent="0.25">
      <c r="A129" s="14" t="s">
        <v>20</v>
      </c>
      <c r="B129" s="74" t="s">
        <v>86</v>
      </c>
      <c r="C129" s="39">
        <v>7</v>
      </c>
      <c r="D129" s="17" t="s">
        <v>12</v>
      </c>
      <c r="E129" s="27"/>
      <c r="F129" s="13"/>
    </row>
    <row r="130" spans="1:6" x14ac:dyDescent="0.25">
      <c r="A130" s="14"/>
      <c r="B130" s="75"/>
      <c r="C130" s="39"/>
      <c r="D130" s="17"/>
      <c r="E130" s="27"/>
      <c r="F130" s="13"/>
    </row>
    <row r="131" spans="1:6" ht="26.4" x14ac:dyDescent="0.25">
      <c r="A131" s="14" t="s">
        <v>22</v>
      </c>
      <c r="B131" s="75" t="s">
        <v>87</v>
      </c>
      <c r="C131" s="39">
        <v>14</v>
      </c>
      <c r="D131" s="17" t="s">
        <v>12</v>
      </c>
      <c r="E131" s="27"/>
      <c r="F131" s="13"/>
    </row>
    <row r="132" spans="1:6" x14ac:dyDescent="0.25">
      <c r="A132" s="14"/>
      <c r="B132" s="75"/>
      <c r="C132" s="39"/>
      <c r="D132" s="17"/>
      <c r="E132" s="27"/>
      <c r="F132" s="13"/>
    </row>
    <row r="133" spans="1:6" ht="26.4" x14ac:dyDescent="0.25">
      <c r="A133" s="14" t="s">
        <v>24</v>
      </c>
      <c r="B133" s="75" t="s">
        <v>88</v>
      </c>
      <c r="C133" s="39">
        <v>12</v>
      </c>
      <c r="D133" s="17" t="s">
        <v>12</v>
      </c>
      <c r="E133" s="27"/>
      <c r="F133" s="13"/>
    </row>
    <row r="134" spans="1:6" x14ac:dyDescent="0.25">
      <c r="A134" s="14"/>
      <c r="B134" s="75"/>
      <c r="C134" s="39"/>
      <c r="D134" s="17"/>
      <c r="E134" s="27"/>
      <c r="F134" s="13"/>
    </row>
    <row r="135" spans="1:6" ht="46.5" customHeight="1" x14ac:dyDescent="0.25">
      <c r="A135" s="14" t="s">
        <v>89</v>
      </c>
      <c r="B135" s="53" t="s">
        <v>90</v>
      </c>
      <c r="C135" s="39">
        <v>150</v>
      </c>
      <c r="D135" s="32" t="s">
        <v>40</v>
      </c>
      <c r="E135" s="27"/>
      <c r="F135" s="13"/>
    </row>
    <row r="136" spans="1:6" ht="14.1" customHeight="1" x14ac:dyDescent="0.25">
      <c r="A136" s="14"/>
      <c r="B136" s="28"/>
      <c r="C136" s="39"/>
      <c r="D136" s="17"/>
      <c r="E136" s="27"/>
      <c r="F136" s="13"/>
    </row>
    <row r="137" spans="1:6" ht="39.6" x14ac:dyDescent="0.25">
      <c r="A137" s="14" t="s">
        <v>91</v>
      </c>
      <c r="B137" s="53" t="s">
        <v>92</v>
      </c>
      <c r="C137" s="39">
        <v>230</v>
      </c>
      <c r="D137" s="32" t="s">
        <v>40</v>
      </c>
      <c r="E137" s="27"/>
      <c r="F137" s="13"/>
    </row>
    <row r="138" spans="1:6" ht="14.1" customHeight="1" x14ac:dyDescent="0.25">
      <c r="A138" s="8"/>
      <c r="B138" s="28"/>
      <c r="C138" s="70"/>
      <c r="D138" s="17"/>
      <c r="E138" s="27"/>
      <c r="F138" s="13"/>
    </row>
    <row r="139" spans="1:6" ht="14.1" customHeight="1" x14ac:dyDescent="0.25">
      <c r="A139" s="8"/>
      <c r="B139" s="28" t="s">
        <v>93</v>
      </c>
      <c r="C139" s="70"/>
      <c r="D139" s="17"/>
      <c r="E139" s="27"/>
      <c r="F139" s="13"/>
    </row>
    <row r="140" spans="1:6" ht="14.1" customHeight="1" x14ac:dyDescent="0.25">
      <c r="A140" s="14"/>
      <c r="B140" s="28"/>
      <c r="C140" s="70"/>
      <c r="D140" s="17"/>
      <c r="E140" s="27"/>
      <c r="F140" s="13"/>
    </row>
    <row r="141" spans="1:6" ht="38.25" customHeight="1" x14ac:dyDescent="0.25">
      <c r="A141" s="52" t="s">
        <v>94</v>
      </c>
      <c r="B141" s="48" t="s">
        <v>95</v>
      </c>
      <c r="C141" s="39">
        <v>1</v>
      </c>
      <c r="D141" s="17" t="s">
        <v>73</v>
      </c>
      <c r="E141" s="27"/>
      <c r="F141" s="13"/>
    </row>
    <row r="142" spans="1:6" ht="14.1" customHeight="1" x14ac:dyDescent="0.25">
      <c r="A142" s="14"/>
      <c r="B142" s="28"/>
      <c r="C142" s="39"/>
      <c r="D142" s="17"/>
      <c r="E142" s="27"/>
      <c r="F142" s="13"/>
    </row>
    <row r="143" spans="1:6" ht="52.8" x14ac:dyDescent="0.25">
      <c r="A143" s="14" t="s">
        <v>96</v>
      </c>
      <c r="B143" s="48" t="s">
        <v>97</v>
      </c>
      <c r="C143" s="39">
        <v>1</v>
      </c>
      <c r="D143" s="17" t="s">
        <v>73</v>
      </c>
      <c r="E143" s="27"/>
      <c r="F143" s="13"/>
    </row>
    <row r="144" spans="1:6" ht="14.1" customHeight="1" x14ac:dyDescent="0.25">
      <c r="A144" s="14"/>
      <c r="B144" s="28"/>
      <c r="C144" s="39"/>
      <c r="D144" s="17"/>
      <c r="E144" s="27"/>
      <c r="F144" s="13"/>
    </row>
    <row r="145" spans="1:8" ht="27.75" customHeight="1" x14ac:dyDescent="0.25">
      <c r="A145" s="14" t="s">
        <v>98</v>
      </c>
      <c r="B145" s="76" t="s">
        <v>99</v>
      </c>
      <c r="C145" s="39">
        <v>1</v>
      </c>
      <c r="D145" s="17" t="s">
        <v>73</v>
      </c>
      <c r="E145" s="27"/>
      <c r="F145" s="13"/>
    </row>
    <row r="146" spans="1:8" ht="14.1" customHeight="1" thickBot="1" x14ac:dyDescent="0.3">
      <c r="A146" s="8"/>
      <c r="B146" s="28"/>
      <c r="C146" s="77"/>
      <c r="D146" s="17"/>
      <c r="E146" s="27"/>
      <c r="F146" s="13">
        <f t="shared" ref="F146" si="5">E146*C146</f>
        <v>0</v>
      </c>
    </row>
    <row r="147" spans="1:8" ht="20.100000000000001" customHeight="1" thickBot="1" x14ac:dyDescent="0.3">
      <c r="A147" s="183" t="s">
        <v>29</v>
      </c>
      <c r="B147" s="184"/>
      <c r="C147" s="184"/>
      <c r="D147" s="184"/>
      <c r="E147" s="185"/>
      <c r="F147" s="6">
        <f>SUM(F118:F146)</f>
        <v>0</v>
      </c>
    </row>
    <row r="148" spans="1:8" ht="13.8" thickBot="1" x14ac:dyDescent="0.3">
      <c r="A148" s="198" t="s">
        <v>201</v>
      </c>
      <c r="B148" s="198"/>
      <c r="C148" s="198"/>
      <c r="D148" s="198"/>
      <c r="E148" s="198"/>
      <c r="F148" s="199"/>
      <c r="H148" s="82"/>
    </row>
    <row r="149" spans="1:8" ht="13.8" thickBot="1" x14ac:dyDescent="0.3">
      <c r="A149" s="117" t="s">
        <v>0</v>
      </c>
      <c r="B149" s="118" t="s">
        <v>149</v>
      </c>
      <c r="C149" s="119" t="s">
        <v>2</v>
      </c>
      <c r="D149" s="120" t="s">
        <v>3</v>
      </c>
      <c r="E149" s="121" t="s">
        <v>4</v>
      </c>
      <c r="F149" s="122" t="s">
        <v>5</v>
      </c>
    </row>
    <row r="150" spans="1:8" x14ac:dyDescent="0.25">
      <c r="A150" s="123">
        <v>2</v>
      </c>
      <c r="B150" s="131" t="s">
        <v>151</v>
      </c>
      <c r="C150" s="129"/>
      <c r="D150" s="17"/>
      <c r="E150" s="27"/>
      <c r="F150" s="13"/>
    </row>
    <row r="151" spans="1:8" ht="26.4" x14ac:dyDescent="0.25">
      <c r="A151" s="127"/>
      <c r="B151" s="132" t="s">
        <v>152</v>
      </c>
      <c r="C151" s="129"/>
      <c r="D151" s="17"/>
      <c r="E151" s="27"/>
      <c r="F151" s="13"/>
    </row>
    <row r="152" spans="1:8" x14ac:dyDescent="0.25">
      <c r="A152" s="127" t="s">
        <v>7</v>
      </c>
      <c r="B152" s="133" t="s">
        <v>153</v>
      </c>
      <c r="C152" s="129">
        <f>15.6*0.6</f>
        <v>9.36</v>
      </c>
      <c r="D152" s="134" t="s">
        <v>138</v>
      </c>
      <c r="E152" s="27"/>
      <c r="F152" s="13"/>
    </row>
    <row r="153" spans="1:8" x14ac:dyDescent="0.25">
      <c r="A153" s="127" t="s">
        <v>10</v>
      </c>
      <c r="B153" s="133" t="s">
        <v>154</v>
      </c>
      <c r="C153" s="129">
        <f>13.2*1.2</f>
        <v>15.839999999999998</v>
      </c>
      <c r="D153" s="134" t="s">
        <v>138</v>
      </c>
      <c r="E153" s="27"/>
      <c r="F153" s="13"/>
    </row>
    <row r="154" spans="1:8" x14ac:dyDescent="0.25">
      <c r="A154" s="127"/>
      <c r="B154" s="128"/>
      <c r="C154" s="129"/>
      <c r="D154" s="17"/>
      <c r="E154" s="27"/>
      <c r="F154" s="13"/>
    </row>
    <row r="155" spans="1:8" x14ac:dyDescent="0.25">
      <c r="A155" s="127"/>
      <c r="B155" s="135" t="s">
        <v>155</v>
      </c>
      <c r="C155" s="129"/>
      <c r="D155" s="17"/>
      <c r="E155" s="27"/>
      <c r="F155" s="13"/>
    </row>
    <row r="156" spans="1:8" ht="52.8" x14ac:dyDescent="0.25">
      <c r="A156" s="127" t="s">
        <v>13</v>
      </c>
      <c r="B156" s="136" t="s">
        <v>156</v>
      </c>
      <c r="C156" s="129">
        <f>3.6*4.2</f>
        <v>15.120000000000001</v>
      </c>
      <c r="D156" s="17" t="s">
        <v>138</v>
      </c>
      <c r="E156" s="27"/>
      <c r="F156" s="13"/>
    </row>
    <row r="157" spans="1:8" x14ac:dyDescent="0.25">
      <c r="A157" s="127"/>
      <c r="B157" s="136"/>
      <c r="C157" s="129"/>
      <c r="D157" s="17"/>
      <c r="E157" s="27"/>
      <c r="F157" s="13"/>
    </row>
    <row r="158" spans="1:8" x14ac:dyDescent="0.25">
      <c r="A158" s="127" t="s">
        <v>43</v>
      </c>
      <c r="B158" s="136" t="s">
        <v>157</v>
      </c>
      <c r="C158" s="129">
        <f>0.23*0.23*1.2*6</f>
        <v>0.38088</v>
      </c>
      <c r="D158" s="17" t="s">
        <v>140</v>
      </c>
      <c r="E158" s="27"/>
      <c r="F158" s="13"/>
    </row>
    <row r="159" spans="1:8" x14ac:dyDescent="0.25">
      <c r="A159" s="127"/>
      <c r="B159" s="128"/>
      <c r="C159" s="129"/>
      <c r="D159" s="17"/>
      <c r="E159" s="27"/>
      <c r="F159" s="13"/>
    </row>
    <row r="160" spans="1:8" ht="26.4" x14ac:dyDescent="0.25">
      <c r="A160" s="127" t="s">
        <v>16</v>
      </c>
      <c r="B160" s="137" t="s">
        <v>158</v>
      </c>
      <c r="C160" s="129">
        <f>1.2*2*0.15</f>
        <v>0.36</v>
      </c>
      <c r="D160" s="17" t="s">
        <v>140</v>
      </c>
      <c r="E160" s="27"/>
      <c r="F160" s="13"/>
    </row>
    <row r="161" spans="1:6" x14ac:dyDescent="0.25">
      <c r="A161" s="127"/>
      <c r="B161" s="128"/>
      <c r="C161" s="129"/>
      <c r="D161" s="17"/>
      <c r="E161" s="27"/>
      <c r="F161" s="13"/>
    </row>
    <row r="162" spans="1:6" x14ac:dyDescent="0.25">
      <c r="A162" s="127" t="s">
        <v>18</v>
      </c>
      <c r="B162" s="128" t="s">
        <v>159</v>
      </c>
      <c r="C162" s="129">
        <f>13.2*0.23*0.15</f>
        <v>0.45539999999999997</v>
      </c>
      <c r="D162" s="17" t="s">
        <v>140</v>
      </c>
      <c r="E162" s="27"/>
      <c r="F162" s="13"/>
    </row>
    <row r="163" spans="1:6" ht="13.8" thickBot="1" x14ac:dyDescent="0.3">
      <c r="A163" s="127"/>
      <c r="B163" s="128"/>
      <c r="C163" s="129"/>
      <c r="D163" s="17"/>
      <c r="E163" s="27"/>
      <c r="F163" s="13">
        <f t="shared" ref="F163" si="6">E163*C163</f>
        <v>0</v>
      </c>
    </row>
    <row r="164" spans="1:6" ht="13.8" thickBot="1" x14ac:dyDescent="0.3">
      <c r="A164" s="200" t="s">
        <v>150</v>
      </c>
      <c r="B164" s="201"/>
      <c r="C164" s="201"/>
      <c r="D164" s="201"/>
      <c r="E164" s="202"/>
      <c r="F164" s="130">
        <f>SUM(F152:F163)</f>
        <v>0</v>
      </c>
    </row>
    <row r="165" spans="1:6" x14ac:dyDescent="0.25">
      <c r="A165" s="123">
        <v>3</v>
      </c>
      <c r="B165" s="124" t="s">
        <v>160</v>
      </c>
      <c r="C165" s="138"/>
      <c r="D165" s="17"/>
      <c r="E165" s="27"/>
      <c r="F165" s="126"/>
    </row>
    <row r="166" spans="1:6" ht="39.6" x14ac:dyDescent="0.25">
      <c r="A166" s="127" t="s">
        <v>7</v>
      </c>
      <c r="B166" s="139" t="s">
        <v>161</v>
      </c>
      <c r="C166" s="140">
        <v>10</v>
      </c>
      <c r="D166" s="134" t="s">
        <v>162</v>
      </c>
      <c r="E166" s="51"/>
      <c r="F166" s="44"/>
    </row>
    <row r="167" spans="1:6" ht="13.8" thickBot="1" x14ac:dyDescent="0.3">
      <c r="A167" s="127"/>
      <c r="B167" s="139"/>
      <c r="C167" s="140"/>
      <c r="D167" s="134"/>
      <c r="E167" s="51"/>
      <c r="F167" s="44"/>
    </row>
    <row r="168" spans="1:6" ht="13.8" thickBot="1" x14ac:dyDescent="0.3">
      <c r="A168" s="200" t="s">
        <v>150</v>
      </c>
      <c r="B168" s="201"/>
      <c r="C168" s="201"/>
      <c r="D168" s="201"/>
      <c r="E168" s="202"/>
      <c r="F168" s="141">
        <f>SUM(F166:F167)</f>
        <v>0</v>
      </c>
    </row>
    <row r="169" spans="1:6" x14ac:dyDescent="0.25">
      <c r="A169" s="123">
        <v>4</v>
      </c>
      <c r="B169" s="142" t="s">
        <v>163</v>
      </c>
      <c r="C169" s="140"/>
      <c r="D169" s="134"/>
      <c r="E169" s="51"/>
      <c r="F169" s="44"/>
    </row>
    <row r="170" spans="1:6" x14ac:dyDescent="0.25">
      <c r="A170" s="127"/>
      <c r="B170" s="143" t="s">
        <v>164</v>
      </c>
      <c r="C170" s="140"/>
      <c r="D170" s="134"/>
      <c r="E170" s="51"/>
      <c r="F170" s="44"/>
    </row>
    <row r="171" spans="1:6" x14ac:dyDescent="0.25">
      <c r="A171" s="127" t="s">
        <v>7</v>
      </c>
      <c r="B171" s="139" t="s">
        <v>165</v>
      </c>
      <c r="C171" s="140">
        <v>18</v>
      </c>
      <c r="D171" s="134" t="s">
        <v>162</v>
      </c>
      <c r="E171" s="51"/>
      <c r="F171" s="44"/>
    </row>
    <row r="172" spans="1:6" x14ac:dyDescent="0.25">
      <c r="A172" s="127" t="s">
        <v>10</v>
      </c>
      <c r="B172" s="139" t="s">
        <v>166</v>
      </c>
      <c r="C172" s="140">
        <v>20</v>
      </c>
      <c r="D172" s="134" t="s">
        <v>162</v>
      </c>
      <c r="E172" s="51"/>
      <c r="F172" s="44"/>
    </row>
    <row r="173" spans="1:6" x14ac:dyDescent="0.25">
      <c r="A173" s="127" t="s">
        <v>13</v>
      </c>
      <c r="B173" s="139" t="s">
        <v>167</v>
      </c>
      <c r="C173" s="140">
        <v>22</v>
      </c>
      <c r="D173" s="134" t="s">
        <v>162</v>
      </c>
      <c r="E173" s="51"/>
      <c r="F173" s="44"/>
    </row>
    <row r="174" spans="1:6" x14ac:dyDescent="0.25">
      <c r="A174" s="127" t="s">
        <v>43</v>
      </c>
      <c r="B174" s="139" t="s">
        <v>168</v>
      </c>
      <c r="C174" s="140">
        <v>22</v>
      </c>
      <c r="D174" s="134" t="s">
        <v>162</v>
      </c>
      <c r="E174" s="51"/>
      <c r="F174" s="44"/>
    </row>
    <row r="175" spans="1:6" ht="26.4" x14ac:dyDescent="0.25">
      <c r="A175" s="144" t="s">
        <v>16</v>
      </c>
      <c r="B175" s="145" t="s">
        <v>169</v>
      </c>
      <c r="C175" s="146">
        <v>6</v>
      </c>
      <c r="D175" s="147" t="s">
        <v>162</v>
      </c>
      <c r="E175" s="148"/>
      <c r="F175" s="44"/>
    </row>
    <row r="176" spans="1:6" x14ac:dyDescent="0.25">
      <c r="A176" s="127"/>
      <c r="B176" s="139"/>
      <c r="C176" s="140"/>
      <c r="D176" s="134"/>
      <c r="E176" s="51"/>
      <c r="F176" s="44"/>
    </row>
    <row r="177" spans="1:6" x14ac:dyDescent="0.25">
      <c r="A177" s="127"/>
      <c r="B177" s="149" t="s">
        <v>170</v>
      </c>
      <c r="C177" s="140"/>
      <c r="D177" s="134"/>
      <c r="E177" s="51"/>
      <c r="F177" s="44"/>
    </row>
    <row r="178" spans="1:6" ht="26.4" x14ac:dyDescent="0.25">
      <c r="A178" s="127" t="s">
        <v>18</v>
      </c>
      <c r="B178" s="139" t="s">
        <v>171</v>
      </c>
      <c r="C178" s="140">
        <f>5.2*5.6</f>
        <v>29.119999999999997</v>
      </c>
      <c r="D178" s="134" t="s">
        <v>138</v>
      </c>
      <c r="E178" s="51"/>
      <c r="F178" s="44"/>
    </row>
    <row r="179" spans="1:6" x14ac:dyDescent="0.25">
      <c r="A179" s="127" t="s">
        <v>67</v>
      </c>
      <c r="B179" s="139" t="s">
        <v>172</v>
      </c>
      <c r="C179" s="140">
        <v>22</v>
      </c>
      <c r="D179" s="134" t="s">
        <v>138</v>
      </c>
      <c r="E179" s="51"/>
      <c r="F179" s="44"/>
    </row>
    <row r="180" spans="1:6" x14ac:dyDescent="0.25">
      <c r="A180" s="127"/>
      <c r="B180" s="139"/>
      <c r="C180" s="140"/>
      <c r="D180" s="134"/>
      <c r="E180" s="51"/>
      <c r="F180" s="44"/>
    </row>
    <row r="181" spans="1:6" ht="26.4" x14ac:dyDescent="0.25">
      <c r="A181" s="127" t="s">
        <v>20</v>
      </c>
      <c r="B181" s="139" t="s">
        <v>173</v>
      </c>
      <c r="C181" s="140">
        <v>1</v>
      </c>
      <c r="D181" s="134" t="s">
        <v>12</v>
      </c>
      <c r="E181" s="51"/>
      <c r="F181" s="44"/>
    </row>
    <row r="182" spans="1:6" x14ac:dyDescent="0.25">
      <c r="A182" s="127"/>
      <c r="B182" s="139"/>
      <c r="C182" s="140"/>
      <c r="D182" s="134"/>
      <c r="E182" s="51"/>
      <c r="F182" s="44"/>
    </row>
    <row r="183" spans="1:6" ht="13.8" thickBot="1" x14ac:dyDescent="0.3">
      <c r="A183" s="123" t="s">
        <v>174</v>
      </c>
      <c r="B183" s="139" t="s">
        <v>175</v>
      </c>
      <c r="C183" s="140">
        <v>15</v>
      </c>
      <c r="D183" s="134" t="s">
        <v>138</v>
      </c>
      <c r="E183" s="51"/>
      <c r="F183" s="44"/>
    </row>
    <row r="184" spans="1:6" ht="13.8" thickBot="1" x14ac:dyDescent="0.3">
      <c r="A184" s="203" t="s">
        <v>150</v>
      </c>
      <c r="B184" s="204"/>
      <c r="C184" s="204"/>
      <c r="D184" s="204"/>
      <c r="E184" s="205"/>
      <c r="F184" s="141">
        <f>SUM(F166:F183)</f>
        <v>0</v>
      </c>
    </row>
    <row r="185" spans="1:6" x14ac:dyDescent="0.25">
      <c r="A185" s="150">
        <v>5</v>
      </c>
      <c r="B185" s="142" t="s">
        <v>176</v>
      </c>
      <c r="C185" s="151"/>
      <c r="D185" s="152"/>
      <c r="E185" s="153"/>
      <c r="F185" s="154"/>
    </row>
    <row r="186" spans="1:6" x14ac:dyDescent="0.25">
      <c r="A186" s="155"/>
      <c r="B186" s="156" t="s">
        <v>177</v>
      </c>
      <c r="C186" s="151"/>
      <c r="D186" s="152"/>
      <c r="E186" s="153"/>
      <c r="F186" s="154"/>
    </row>
    <row r="187" spans="1:6" x14ac:dyDescent="0.25">
      <c r="A187" s="127" t="s">
        <v>7</v>
      </c>
      <c r="B187" s="157" t="s">
        <v>178</v>
      </c>
      <c r="C187" s="129">
        <f>C153*2</f>
        <v>31.679999999999996</v>
      </c>
      <c r="D187" s="134" t="s">
        <v>138</v>
      </c>
      <c r="E187" s="27"/>
      <c r="F187" s="13"/>
    </row>
    <row r="188" spans="1:6" x14ac:dyDescent="0.25">
      <c r="A188" s="127"/>
      <c r="B188" s="158"/>
      <c r="C188" s="125"/>
      <c r="D188" s="17"/>
      <c r="E188" s="27"/>
      <c r="F188" s="154"/>
    </row>
    <row r="189" spans="1:6" ht="52.8" x14ac:dyDescent="0.25">
      <c r="A189" s="127" t="s">
        <v>10</v>
      </c>
      <c r="B189" s="157" t="s">
        <v>179</v>
      </c>
      <c r="C189" s="129">
        <f>C187</f>
        <v>31.679999999999996</v>
      </c>
      <c r="D189" s="17" t="s">
        <v>138</v>
      </c>
      <c r="E189" s="27"/>
      <c r="F189" s="13"/>
    </row>
    <row r="190" spans="1:6" x14ac:dyDescent="0.25">
      <c r="A190" s="127"/>
      <c r="B190" s="158"/>
      <c r="C190" s="125"/>
      <c r="D190" s="17"/>
      <c r="E190" s="27"/>
      <c r="F190" s="154"/>
    </row>
    <row r="191" spans="1:6" ht="26.4" x14ac:dyDescent="0.25">
      <c r="A191" s="127" t="s">
        <v>13</v>
      </c>
      <c r="B191" s="159" t="s">
        <v>180</v>
      </c>
      <c r="C191" s="129">
        <f>5.4*4.8</f>
        <v>25.92</v>
      </c>
      <c r="D191" s="17" t="s">
        <v>138</v>
      </c>
      <c r="E191" s="27"/>
      <c r="F191" s="154"/>
    </row>
    <row r="192" spans="1:6" x14ac:dyDescent="0.25">
      <c r="A192" s="127"/>
      <c r="B192" s="158"/>
      <c r="C192" s="125"/>
      <c r="D192" s="17"/>
      <c r="E192" s="27"/>
      <c r="F192" s="154"/>
    </row>
    <row r="193" spans="1:6" ht="39.6" x14ac:dyDescent="0.25">
      <c r="A193" s="127" t="s">
        <v>43</v>
      </c>
      <c r="B193" s="159" t="s">
        <v>181</v>
      </c>
      <c r="C193" s="129">
        <f>17*0.3</f>
        <v>5.0999999999999996</v>
      </c>
      <c r="D193" s="17" t="s">
        <v>138</v>
      </c>
      <c r="E193" s="27"/>
      <c r="F193" s="154"/>
    </row>
    <row r="194" spans="1:6" ht="13.8" thickBot="1" x14ac:dyDescent="0.3">
      <c r="A194" s="127"/>
      <c r="B194" s="158"/>
      <c r="C194" s="125"/>
      <c r="D194" s="17"/>
      <c r="E194" s="27"/>
      <c r="F194" s="154">
        <f t="shared" ref="F194" si="7">E194*C194</f>
        <v>0</v>
      </c>
    </row>
    <row r="195" spans="1:6" ht="13.8" thickBot="1" x14ac:dyDescent="0.3">
      <c r="A195" s="192" t="s">
        <v>150</v>
      </c>
      <c r="B195" s="193"/>
      <c r="C195" s="193"/>
      <c r="D195" s="193"/>
      <c r="E195" s="194"/>
      <c r="F195" s="130">
        <f>SUM(F187:F194)</f>
        <v>0</v>
      </c>
    </row>
    <row r="196" spans="1:6" x14ac:dyDescent="0.25">
      <c r="A196" s="155"/>
      <c r="B196" s="160" t="s">
        <v>182</v>
      </c>
      <c r="C196" s="151"/>
      <c r="D196" s="152"/>
      <c r="E196" s="153"/>
      <c r="F196" s="154"/>
    </row>
    <row r="197" spans="1:6" x14ac:dyDescent="0.25">
      <c r="A197" s="127"/>
      <c r="B197" s="161" t="s">
        <v>183</v>
      </c>
      <c r="C197" s="140"/>
      <c r="D197" s="36"/>
      <c r="E197" s="27"/>
      <c r="F197" s="13">
        <f>F164</f>
        <v>0</v>
      </c>
    </row>
    <row r="198" spans="1:6" x14ac:dyDescent="0.25">
      <c r="A198" s="127"/>
      <c r="B198" s="161" t="s">
        <v>184</v>
      </c>
      <c r="C198" s="140"/>
      <c r="D198" s="36"/>
      <c r="E198" s="27"/>
      <c r="F198" s="13">
        <f>F168</f>
        <v>0</v>
      </c>
    </row>
    <row r="199" spans="1:6" x14ac:dyDescent="0.25">
      <c r="A199" s="127"/>
      <c r="B199" s="161" t="s">
        <v>185</v>
      </c>
      <c r="C199" s="140"/>
      <c r="D199" s="36"/>
      <c r="E199" s="27"/>
      <c r="F199" s="13">
        <f>F184</f>
        <v>0</v>
      </c>
    </row>
    <row r="200" spans="1:6" x14ac:dyDescent="0.25">
      <c r="A200" s="127"/>
      <c r="B200" s="161" t="s">
        <v>186</v>
      </c>
      <c r="C200" s="140"/>
      <c r="D200" s="36"/>
      <c r="E200" s="27"/>
      <c r="F200" s="13">
        <f>F195</f>
        <v>0</v>
      </c>
    </row>
    <row r="201" spans="1:6" ht="13.8" thickBot="1" x14ac:dyDescent="0.3">
      <c r="A201" s="127"/>
      <c r="B201" s="162"/>
      <c r="C201" s="129"/>
      <c r="D201" s="17"/>
      <c r="E201" s="27"/>
      <c r="F201" s="126"/>
    </row>
    <row r="202" spans="1:6" ht="13.8" thickBot="1" x14ac:dyDescent="0.3">
      <c r="A202" s="195"/>
      <c r="B202" s="196"/>
      <c r="C202" s="196"/>
      <c r="D202" s="196"/>
      <c r="E202" s="197"/>
      <c r="F202" s="163">
        <f>SUM(F197:F201)</f>
        <v>0</v>
      </c>
    </row>
    <row r="203" spans="1:6" x14ac:dyDescent="0.25">
      <c r="A203" s="8"/>
      <c r="B203" s="186" t="s">
        <v>100</v>
      </c>
      <c r="C203" s="187"/>
      <c r="D203" s="187"/>
      <c r="E203" s="188"/>
      <c r="F203" s="13"/>
    </row>
    <row r="204" spans="1:6" x14ac:dyDescent="0.25">
      <c r="A204" s="8"/>
      <c r="B204" s="169" t="s">
        <v>101</v>
      </c>
      <c r="C204" s="170"/>
      <c r="D204" s="170"/>
      <c r="E204" s="171"/>
      <c r="F204" s="13">
        <f>F40</f>
        <v>0</v>
      </c>
    </row>
    <row r="205" spans="1:6" x14ac:dyDescent="0.25">
      <c r="A205" s="8"/>
      <c r="B205" s="169" t="s">
        <v>102</v>
      </c>
      <c r="C205" s="170"/>
      <c r="D205" s="170"/>
      <c r="E205" s="171"/>
      <c r="F205" s="13">
        <f>F57</f>
        <v>0</v>
      </c>
    </row>
    <row r="206" spans="1:6" x14ac:dyDescent="0.25">
      <c r="A206" s="8"/>
      <c r="B206" s="169" t="s">
        <v>103</v>
      </c>
      <c r="C206" s="170"/>
      <c r="D206" s="170"/>
      <c r="E206" s="171"/>
      <c r="F206" s="13">
        <f>F79</f>
        <v>0</v>
      </c>
    </row>
    <row r="207" spans="1:6" x14ac:dyDescent="0.25">
      <c r="A207" s="8"/>
      <c r="B207" s="169" t="s">
        <v>104</v>
      </c>
      <c r="C207" s="170"/>
      <c r="D207" s="170"/>
      <c r="E207" s="171"/>
      <c r="F207" s="13">
        <f>SUM(F98)</f>
        <v>0</v>
      </c>
    </row>
    <row r="208" spans="1:6" x14ac:dyDescent="0.25">
      <c r="A208" s="8"/>
      <c r="B208" s="169" t="s">
        <v>105</v>
      </c>
      <c r="C208" s="170"/>
      <c r="D208" s="170"/>
      <c r="E208" s="171"/>
      <c r="F208" s="13">
        <f>F115</f>
        <v>0</v>
      </c>
    </row>
    <row r="209" spans="1:6" x14ac:dyDescent="0.25">
      <c r="A209" s="8"/>
      <c r="B209" s="169" t="s">
        <v>106</v>
      </c>
      <c r="C209" s="170"/>
      <c r="D209" s="170"/>
      <c r="E209" s="171"/>
      <c r="F209" s="13">
        <f>F147</f>
        <v>0</v>
      </c>
    </row>
    <row r="210" spans="1:6" ht="13.8" thickBot="1" x14ac:dyDescent="0.3">
      <c r="A210" s="8"/>
      <c r="B210" s="169" t="s">
        <v>206</v>
      </c>
      <c r="C210" s="170"/>
      <c r="D210" s="170"/>
      <c r="E210" s="171"/>
      <c r="F210" s="13">
        <f>F203</f>
        <v>0</v>
      </c>
    </row>
    <row r="211" spans="1:6" ht="26.25" customHeight="1" thickBot="1" x14ac:dyDescent="0.3">
      <c r="A211" s="189" t="s">
        <v>107</v>
      </c>
      <c r="B211" s="190"/>
      <c r="C211" s="190"/>
      <c r="D211" s="190"/>
      <c r="E211" s="191"/>
      <c r="F211" s="78">
        <f>SUM(F204:F210)</f>
        <v>0</v>
      </c>
    </row>
  </sheetData>
  <mergeCells count="23">
    <mergeCell ref="A202:E202"/>
    <mergeCell ref="A148:F148"/>
    <mergeCell ref="A164:E164"/>
    <mergeCell ref="A168:E168"/>
    <mergeCell ref="A184:E184"/>
    <mergeCell ref="A195:E195"/>
    <mergeCell ref="B207:E207"/>
    <mergeCell ref="B208:E208"/>
    <mergeCell ref="B209:E209"/>
    <mergeCell ref="B210:E210"/>
    <mergeCell ref="A211:E211"/>
    <mergeCell ref="B206:E206"/>
    <mergeCell ref="A1:F6"/>
    <mergeCell ref="A7:F7"/>
    <mergeCell ref="A40:E40"/>
    <mergeCell ref="A57:E57"/>
    <mergeCell ref="A79:E79"/>
    <mergeCell ref="A98:E98"/>
    <mergeCell ref="A115:E115"/>
    <mergeCell ref="A147:E147"/>
    <mergeCell ref="B203:E203"/>
    <mergeCell ref="B204:E204"/>
    <mergeCell ref="B205:E20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4f87372-de9f-4efd-80db-f6fdbcb8c4f8">
      <Terms xmlns="http://schemas.microsoft.com/office/infopath/2007/PartnerControls"/>
    </lcf76f155ced4ddcb4097134ff3c332f>
    <IstheprojectActive_x003f_ xmlns="24f87372-de9f-4efd-80db-f6fdbcb8c4f8">false</IstheprojectActive_x003f_>
    <TaxCatchAll xmlns="f938c584-ed94-4349-9c3c-e622337418a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1EBA7EBA502F419B5AD48D62A5DC4A" ma:contentTypeVersion="20" ma:contentTypeDescription="Create a new document." ma:contentTypeScope="" ma:versionID="6c14e6ecef082b73acd379b153677006">
  <xsd:schema xmlns:xsd="http://www.w3.org/2001/XMLSchema" xmlns:xs="http://www.w3.org/2001/XMLSchema" xmlns:p="http://schemas.microsoft.com/office/2006/metadata/properties" xmlns:ns2="24f87372-de9f-4efd-80db-f6fdbcb8c4f8" xmlns:ns3="f938c584-ed94-4349-9c3c-e622337418aa" targetNamespace="http://schemas.microsoft.com/office/2006/metadata/properties" ma:root="true" ma:fieldsID="8c101202f64de96bd240c0ae0d342dd7" ns2:_="" ns3:_="">
    <xsd:import namespace="24f87372-de9f-4efd-80db-f6fdbcb8c4f8"/>
    <xsd:import namespace="f938c584-ed94-4349-9c3c-e622337418a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2:lcf76f155ced4ddcb4097134ff3c332f" minOccurs="0"/>
                <xsd:element ref="ns3:TaxCatchAll" minOccurs="0"/>
                <xsd:element ref="ns2:IstheprojectActive_x003f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f87372-de9f-4efd-80db-f6fdbcb8c4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0109c95-c5a9-46e1-a049-74d4c705e36e" ma:termSetId="09814cd3-568e-fe90-9814-8d621ff8fb84" ma:anchorId="fba54fb3-c3e1-fe81-a776-ca4b69148c4d" ma:open="true" ma:isKeyword="false">
      <xsd:complexType>
        <xsd:sequence>
          <xsd:element ref="pc:Terms" minOccurs="0" maxOccurs="1"/>
        </xsd:sequence>
      </xsd:complexType>
    </xsd:element>
    <xsd:element name="IstheprojectActive_x003f_" ma:index="24" nillable="true" ma:displayName="Is the project Active?" ma:default="0" ma:format="Dropdown" ma:internalName="IstheprojectActive_x003f_">
      <xsd:simpleType>
        <xsd:restriction base="dms:Boolea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38c584-ed94-4349-9c3c-e622337418a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5ffc3fc-9c35-45d5-89b6-9d5fb47cd3fb}" ma:internalName="TaxCatchAll" ma:showField="CatchAllData" ma:web="f938c584-ed94-4349-9c3c-e62233741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5B11C9-E6E3-4A95-BA9D-EAEC01669727}">
  <ds:schemaRefs>
    <ds:schemaRef ds:uri="http://schemas.microsoft.com/sharepoint/v3/contenttype/forms"/>
  </ds:schemaRefs>
</ds:datastoreItem>
</file>

<file path=customXml/itemProps2.xml><?xml version="1.0" encoding="utf-8"?>
<ds:datastoreItem xmlns:ds="http://schemas.openxmlformats.org/officeDocument/2006/customXml" ds:itemID="{D4F50958-E232-48C5-8E88-86BEDB9297BF}">
  <ds:schemaRefs>
    <ds:schemaRef ds:uri="d295378f-2d41-48aa-92cc-51e2ce0132b8"/>
    <ds:schemaRef ds:uri="http://schemas.microsoft.com/office/infopath/2007/PartnerControls"/>
    <ds:schemaRef ds:uri="http://purl.org/dc/elements/1.1/"/>
    <ds:schemaRef ds:uri="http://purl.org/dc/dcmitype/"/>
    <ds:schemaRef ds:uri="http://schemas.microsoft.com/office/2006/metadata/properties"/>
    <ds:schemaRef ds:uri="http://schemas.openxmlformats.org/package/2006/metadata/core-properties"/>
    <ds:schemaRef ds:uri="http://schemas.microsoft.com/office/2006/documentManagement/types"/>
    <ds:schemaRef ds:uri="http://purl.org/dc/terms/"/>
    <ds:schemaRef ds:uri="c35d35c7-cdee-4669-af1e-36b8a16668c7"/>
    <ds:schemaRef ds:uri="http://www.w3.org/XML/1998/namespace"/>
  </ds:schemaRefs>
</ds:datastoreItem>
</file>

<file path=customXml/itemProps3.xml><?xml version="1.0" encoding="utf-8"?>
<ds:datastoreItem xmlns:ds="http://schemas.openxmlformats.org/officeDocument/2006/customXml" ds:itemID="{3BA2F183-07DC-41B5-B97A-3996DCD41AB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PHC MANDERA</vt:lpstr>
      <vt:lpstr>PHC DAGAWA</vt:lpstr>
      <vt:lpstr>PHC DALLATU</vt:lpstr>
      <vt:lpstr>PHC GUMBI</vt:lpstr>
      <vt:lpstr>PHC TAMBUWAL</vt:lpstr>
      <vt:lpstr>PHC GWADABAWA</vt:lpstr>
      <vt:lpstr>PHC SADE</vt:lpstr>
      <vt:lpstr>PHC MISAU</vt:lpstr>
      <vt:lpstr>PHC UDUBO</vt:lpstr>
      <vt:lpstr>PHC GALDIMARI</vt:lpstr>
      <vt:lpstr>PHC BARAZA</vt:lpstr>
      <vt:lpstr>PHC LARISKI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Umar Sallau</dc:creator>
  <cp:lastModifiedBy>Umar Sallau</cp:lastModifiedBy>
  <dcterms:created xsi:type="dcterms:W3CDTF">2024-03-19T09:43:49Z</dcterms:created>
  <dcterms:modified xsi:type="dcterms:W3CDTF">2024-08-22T10:27:39Z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0x010100051EBA7EBA502F419B5AD48D62A5DC4A</vt:lpwstr>
  </property>
</Properties>
</file>